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mie_data\taikai\sensyuken\"/>
    </mc:Choice>
  </mc:AlternateContent>
  <bookViews>
    <workbookView xWindow="-120" yWindow="-120" windowWidth="20730" windowHeight="11160"/>
  </bookViews>
  <sheets>
    <sheet name="利用証明書" sheetId="2" r:id="rId1"/>
    <sheet name="申請書（初日）" sheetId="1" r:id="rId2"/>
    <sheet name="申請書（大会）" sheetId="4" r:id="rId3"/>
  </sheets>
  <definedNames>
    <definedName name="_xlnm.Print_Area" localSheetId="1">'申請書（初日）'!$A$1:$R$25</definedName>
    <definedName name="_xlnm.Print_Area" localSheetId="2">'申請書（大会）'!$A$1:$R$25</definedName>
    <definedName name="_xlnm.Print_Area" localSheetId="0">利用証明書!$A$1:$J$37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23" i="2" l="1"/>
  <c r="N22" i="2"/>
  <c r="N21" i="2"/>
  <c r="C16" i="2" l="1"/>
  <c r="B21" i="2"/>
  <c r="B19" i="2" l="1"/>
  <c r="D11" i="2"/>
  <c r="D10" i="2" l="1"/>
  <c r="Q2" i="4" s="1"/>
  <c r="E6" i="4" s="1"/>
  <c r="F17" i="4"/>
  <c r="F16" i="4"/>
  <c r="F15" i="4"/>
  <c r="F14" i="4"/>
  <c r="F13" i="4"/>
  <c r="F12" i="4"/>
  <c r="F11" i="4"/>
  <c r="F10" i="4"/>
  <c r="F9" i="4"/>
  <c r="F8" i="4"/>
  <c r="E17" i="4"/>
  <c r="E16" i="4"/>
  <c r="E15" i="4"/>
  <c r="E14" i="4"/>
  <c r="E13" i="4"/>
  <c r="E12" i="4"/>
  <c r="E11" i="4"/>
  <c r="E10" i="4"/>
  <c r="E9" i="4"/>
  <c r="E8" i="4"/>
  <c r="E7" i="4"/>
  <c r="E17" i="1"/>
  <c r="E16" i="1"/>
  <c r="E15" i="1"/>
  <c r="E14" i="1"/>
  <c r="E13" i="1"/>
  <c r="E12" i="1"/>
  <c r="E11" i="1"/>
  <c r="E10" i="1"/>
  <c r="E9" i="1"/>
  <c r="E8" i="1"/>
  <c r="E7" i="1"/>
  <c r="Q2" i="1"/>
  <c r="E6" i="1" s="1"/>
  <c r="F17" i="1"/>
  <c r="F16" i="1"/>
  <c r="F15" i="1"/>
  <c r="F14" i="1"/>
  <c r="F13" i="1"/>
  <c r="F12" i="1"/>
  <c r="F11" i="1"/>
  <c r="F10" i="1"/>
  <c r="F9" i="1"/>
  <c r="F8" i="1"/>
  <c r="C1" i="4"/>
  <c r="F28" i="2"/>
  <c r="C1" i="1"/>
  <c r="G31" i="2" l="1"/>
  <c r="F26" i="2"/>
</calcChain>
</file>

<file path=xl/comments1.xml><?xml version="1.0" encoding="utf-8"?>
<comments xmlns="http://schemas.openxmlformats.org/spreadsheetml/2006/main">
  <authors>
    <author>三重県教育委員会事務局</author>
  </authors>
  <commentList>
    <comment ref="F4" authorId="0" shapeId="0">
      <text>
        <r>
          <rPr>
            <b/>
            <sz val="14"/>
            <color indexed="81"/>
            <rFont val="ＭＳ Ｐゴシック"/>
            <family val="3"/>
            <charset val="128"/>
          </rPr>
          <t>①在校生
②教員</t>
        </r>
      </text>
    </comment>
    <comment ref="F6" authorId="0" shapeId="0">
      <text>
        <r>
          <rPr>
            <b/>
            <sz val="9"/>
            <color indexed="81"/>
            <rFont val="ＭＳ Ｐゴシック"/>
            <family val="3"/>
            <charset val="128"/>
          </rPr>
          <t>①在校生
②教　員</t>
        </r>
      </text>
    </comment>
    <comment ref="F7" authorId="0" shapeId="0">
      <text>
        <r>
          <rPr>
            <b/>
            <sz val="9"/>
            <color indexed="81"/>
            <rFont val="ＭＳ Ｐゴシック"/>
            <family val="3"/>
            <charset val="128"/>
          </rPr>
          <t>①在校生
②教　員</t>
        </r>
      </text>
    </comment>
    <comment ref="F8" authorId="0" shapeId="0">
      <text>
        <r>
          <rPr>
            <b/>
            <sz val="9"/>
            <color indexed="81"/>
            <rFont val="ＭＳ Ｐゴシック"/>
            <family val="3"/>
            <charset val="128"/>
          </rPr>
          <t>①在校生
②教　員</t>
        </r>
      </text>
    </comment>
    <comment ref="F9" authorId="0" shapeId="0">
      <text>
        <r>
          <rPr>
            <b/>
            <sz val="9"/>
            <color indexed="81"/>
            <rFont val="ＭＳ Ｐゴシック"/>
            <family val="3"/>
            <charset val="128"/>
          </rPr>
          <t>①在校生
②教　員</t>
        </r>
      </text>
    </comment>
    <comment ref="F10" authorId="0" shapeId="0">
      <text>
        <r>
          <rPr>
            <b/>
            <sz val="9"/>
            <color indexed="81"/>
            <rFont val="ＭＳ Ｐゴシック"/>
            <family val="3"/>
            <charset val="128"/>
          </rPr>
          <t>①在校生
②教　員</t>
        </r>
      </text>
    </comment>
    <comment ref="F11" authorId="0" shapeId="0">
      <text>
        <r>
          <rPr>
            <b/>
            <sz val="9"/>
            <color indexed="81"/>
            <rFont val="ＭＳ Ｐゴシック"/>
            <family val="3"/>
            <charset val="128"/>
          </rPr>
          <t>①在校生
②教　員</t>
        </r>
      </text>
    </comment>
    <comment ref="F12" authorId="0" shapeId="0">
      <text>
        <r>
          <rPr>
            <b/>
            <sz val="9"/>
            <color indexed="81"/>
            <rFont val="ＭＳ Ｐゴシック"/>
            <family val="3"/>
            <charset val="128"/>
          </rPr>
          <t>①在校生
②教　員</t>
        </r>
      </text>
    </comment>
    <comment ref="F13" authorId="0" shapeId="0">
      <text>
        <r>
          <rPr>
            <b/>
            <sz val="9"/>
            <color indexed="81"/>
            <rFont val="ＭＳ Ｐゴシック"/>
            <family val="3"/>
            <charset val="128"/>
          </rPr>
          <t>①在校生
②教　員</t>
        </r>
      </text>
    </comment>
    <comment ref="F14" authorId="0" shapeId="0">
      <text>
        <r>
          <rPr>
            <b/>
            <sz val="9"/>
            <color indexed="81"/>
            <rFont val="ＭＳ Ｐゴシック"/>
            <family val="3"/>
            <charset val="128"/>
          </rPr>
          <t>①在校生
②教　員</t>
        </r>
      </text>
    </comment>
    <comment ref="F15" authorId="0" shapeId="0">
      <text>
        <r>
          <rPr>
            <b/>
            <sz val="9"/>
            <color indexed="81"/>
            <rFont val="ＭＳ Ｐゴシック"/>
            <family val="3"/>
            <charset val="128"/>
          </rPr>
          <t>①在校生
②教　員</t>
        </r>
      </text>
    </comment>
    <comment ref="F16" authorId="0" shapeId="0">
      <text>
        <r>
          <rPr>
            <b/>
            <sz val="9"/>
            <color indexed="81"/>
            <rFont val="ＭＳ Ｐゴシック"/>
            <family val="3"/>
            <charset val="128"/>
          </rPr>
          <t>①在校生
②教　員</t>
        </r>
      </text>
    </comment>
    <comment ref="F17" authorId="0" shapeId="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authors>
    <author>三重県教育委員会事務局</author>
  </authors>
  <commentList>
    <comment ref="F4" authorId="0" shapeId="0">
      <text>
        <r>
          <rPr>
            <b/>
            <sz val="14"/>
            <color indexed="81"/>
            <rFont val="ＭＳ Ｐゴシック"/>
            <family val="3"/>
            <charset val="128"/>
          </rPr>
          <t>①在校生
②教員</t>
        </r>
      </text>
    </comment>
    <comment ref="F6" authorId="0" shapeId="0">
      <text>
        <r>
          <rPr>
            <b/>
            <sz val="9"/>
            <color indexed="81"/>
            <rFont val="ＭＳ Ｐゴシック"/>
            <family val="3"/>
            <charset val="128"/>
          </rPr>
          <t>①在校生
②教　員</t>
        </r>
      </text>
    </comment>
    <comment ref="F7" authorId="0" shapeId="0">
      <text>
        <r>
          <rPr>
            <b/>
            <sz val="9"/>
            <color indexed="81"/>
            <rFont val="ＭＳ Ｐゴシック"/>
            <family val="3"/>
            <charset val="128"/>
          </rPr>
          <t>①在校生
②教　員</t>
        </r>
      </text>
    </comment>
    <comment ref="F8" authorId="0" shapeId="0">
      <text>
        <r>
          <rPr>
            <b/>
            <sz val="9"/>
            <color indexed="81"/>
            <rFont val="ＭＳ Ｐゴシック"/>
            <family val="3"/>
            <charset val="128"/>
          </rPr>
          <t>①在校生
②教　員</t>
        </r>
      </text>
    </comment>
    <comment ref="F9" authorId="0" shapeId="0">
      <text>
        <r>
          <rPr>
            <b/>
            <sz val="9"/>
            <color indexed="81"/>
            <rFont val="ＭＳ Ｐゴシック"/>
            <family val="3"/>
            <charset val="128"/>
          </rPr>
          <t>①在校生
②教　員</t>
        </r>
      </text>
    </comment>
    <comment ref="F10" authorId="0" shapeId="0">
      <text>
        <r>
          <rPr>
            <b/>
            <sz val="9"/>
            <color indexed="81"/>
            <rFont val="ＭＳ Ｐゴシック"/>
            <family val="3"/>
            <charset val="128"/>
          </rPr>
          <t>①在校生
②教　員</t>
        </r>
      </text>
    </comment>
    <comment ref="F11" authorId="0" shapeId="0">
      <text>
        <r>
          <rPr>
            <b/>
            <sz val="9"/>
            <color indexed="81"/>
            <rFont val="ＭＳ Ｐゴシック"/>
            <family val="3"/>
            <charset val="128"/>
          </rPr>
          <t>①在校生
②教　員</t>
        </r>
      </text>
    </comment>
    <comment ref="F12" authorId="0" shapeId="0">
      <text>
        <r>
          <rPr>
            <b/>
            <sz val="9"/>
            <color indexed="81"/>
            <rFont val="ＭＳ Ｐゴシック"/>
            <family val="3"/>
            <charset val="128"/>
          </rPr>
          <t>①在校生
②教　員</t>
        </r>
      </text>
    </comment>
    <comment ref="F13" authorId="0" shapeId="0">
      <text>
        <r>
          <rPr>
            <b/>
            <sz val="9"/>
            <color indexed="81"/>
            <rFont val="ＭＳ Ｐゴシック"/>
            <family val="3"/>
            <charset val="128"/>
          </rPr>
          <t>①在校生
②教　員</t>
        </r>
      </text>
    </comment>
    <comment ref="F14" authorId="0" shapeId="0">
      <text>
        <r>
          <rPr>
            <b/>
            <sz val="9"/>
            <color indexed="81"/>
            <rFont val="ＭＳ Ｐゴシック"/>
            <family val="3"/>
            <charset val="128"/>
          </rPr>
          <t>①在校生
②教　員</t>
        </r>
      </text>
    </comment>
    <comment ref="F15" authorId="0" shapeId="0">
      <text>
        <r>
          <rPr>
            <b/>
            <sz val="9"/>
            <color indexed="81"/>
            <rFont val="ＭＳ Ｐゴシック"/>
            <family val="3"/>
            <charset val="128"/>
          </rPr>
          <t>①在校生
②教　員</t>
        </r>
      </text>
    </comment>
    <comment ref="F16" authorId="0" shapeId="0">
      <text>
        <r>
          <rPr>
            <b/>
            <sz val="9"/>
            <color indexed="81"/>
            <rFont val="ＭＳ Ｐゴシック"/>
            <family val="3"/>
            <charset val="128"/>
          </rPr>
          <t>①在校生
②教　員</t>
        </r>
      </text>
    </comment>
    <comment ref="F17" authorId="0" shapeId="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<sst xmlns="http://schemas.openxmlformats.org/spreadsheetml/2006/main" count="129" uniqueCount="101">
  <si>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</si>
  <si>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</si>
  <si>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</si>
  <si>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</si>
  <si>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</si>
  <si>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</si>
  <si>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</si>
  <si>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注意　：　1</t>
    <rPh sb="0" eb="2">
      <t>チュウイ</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</si>
  <si>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</si>
  <si>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</si>
  <si>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</si>
  <si>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</si>
  <si>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</si>
  <si>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</si>
  <si>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</si>
  <si>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</si>
  <si>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</si>
  <si>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</si>
  <si>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</si>
  <si>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</si>
  <si>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</si>
  <si>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</si>
  <si>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</si>
  <si>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</si>
  <si>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</si>
  <si>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住所</t>
    <rPh sb="0" eb="2">
      <t>ジュウショ</t>
    </rPh>
    <phoneticPr fontId="1"/>
  </si>
  <si>
    <t>様</t>
    <rPh sb="0" eb="1">
      <t>サマ</t>
    </rPh>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</si>
  <si>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</si>
  <si>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</si>
  <si>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</si>
  <si>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</si>
  <si>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</si>
  <si>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</si>
  <si>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</si>
  <si>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</si>
  <si>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</si>
  <si>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</si>
  <si>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</si>
  <si>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</si>
  <si>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</si>
  <si>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</si>
  <si>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</si>
  <si>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</si>
  <si>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</si>
  <si>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</si>
  <si>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</si>
  <si>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</si>
  <si>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</si>
  <si>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</si>
  <si>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</si>
  <si>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学校長名</t>
    <rPh sb="0" eb="3">
      <t>ガッコウチョウ</t>
    </rPh>
    <rPh sb="3" eb="4">
      <t>メイ</t>
    </rPh>
    <phoneticPr fontId="1"/>
  </si>
  <si>
    <t>※責任者は学校顧問または学校長名</t>
    <rPh sb="1" eb="4">
      <t>セキニンシャ</t>
    </rPh>
    <rPh sb="5" eb="7">
      <t>ガッコウ</t>
    </rPh>
    <rPh sb="7" eb="9">
      <t>コモン</t>
    </rPh>
    <rPh sb="12" eb="15">
      <t>ガッコウチョウ</t>
    </rPh>
    <rPh sb="15" eb="16">
      <t>メイ</t>
    </rPh>
    <phoneticPr fontId="1"/>
  </si>
  <si>
    <t>※利用人員は利用期間中の１日の最大人数</t>
    <rPh sb="1" eb="3">
      <t>リヨウ</t>
    </rPh>
    <rPh sb="3" eb="5">
      <t>ジンイン</t>
    </rPh>
    <rPh sb="6" eb="8">
      <t>リヨウ</t>
    </rPh>
    <rPh sb="8" eb="11">
      <t>キカンチュウ</t>
    </rPh>
    <rPh sb="13" eb="14">
      <t>ニチ</t>
    </rPh>
    <rPh sb="15" eb="17">
      <t>サイダイ</t>
    </rPh>
    <rPh sb="17" eb="19">
      <t>ニンズウ</t>
    </rPh>
    <phoneticPr fontId="1"/>
  </si>
  <si>
    <t>白山ヴィレッジゴルフコース</t>
    <rPh sb="0" eb="2">
      <t>ハクサン</t>
    </rPh>
    <phoneticPr fontId="1"/>
  </si>
  <si>
    <t>伊勢中川カントリークラブ</t>
    <rPh sb="0" eb="2">
      <t>イセ</t>
    </rPh>
    <rPh sb="2" eb="4">
      <t>ナカガワ</t>
    </rPh>
    <phoneticPr fontId="1"/>
  </si>
  <si>
    <t>三重白山ゴルフコース</t>
    <rPh sb="0" eb="2">
      <t>ミエ</t>
    </rPh>
    <rPh sb="2" eb="4">
      <t>ハクサン</t>
    </rPh>
    <phoneticPr fontId="1"/>
  </si>
  <si>
    <t>ココパリゾートクラブ　三重白山ゴルフコース</t>
    <rPh sb="11" eb="13">
      <t>ミエ</t>
    </rPh>
    <rPh sb="13" eb="15">
      <t>ハクサン</t>
    </rPh>
    <phoneticPr fontId="1"/>
  </si>
  <si>
    <t>ココパリゾートクラブ　白山ヴィレッジゴルフコース</t>
    <rPh sb="11" eb="13">
      <t>ハクサン</t>
    </rPh>
    <phoneticPr fontId="1"/>
  </si>
  <si>
    <t>ココパリゾートクラブ</t>
    <phoneticPr fontId="1"/>
  </si>
  <si>
    <t>三重県津市白山町川口4907</t>
    <phoneticPr fontId="1"/>
  </si>
  <si>
    <t>三重県津市白山町川口6262</t>
    <phoneticPr fontId="1"/>
  </si>
  <si>
    <t>三重県津市一志町井生1743-2</t>
    <phoneticPr fontId="1"/>
  </si>
  <si>
    <t>鈴峰ゴルフ倶楽部</t>
    <rPh sb="0" eb="1">
      <t>スズ</t>
    </rPh>
    <rPh sb="1" eb="2">
      <t>ミネ</t>
    </rPh>
    <rPh sb="5" eb="8">
      <t>クラブ</t>
    </rPh>
    <phoneticPr fontId="1"/>
  </si>
  <si>
    <t>三重県鈴鹿市伊船町151-1</t>
    <rPh sb="0" eb="3">
      <t>ミエケン</t>
    </rPh>
    <rPh sb="3" eb="6">
      <t>スズカシ</t>
    </rPh>
    <phoneticPr fontId="1"/>
  </si>
  <si>
    <t>島ヶ原カントリークラブ</t>
    <phoneticPr fontId="1"/>
  </si>
  <si>
    <t>三重県伊賀市島ヶ原8300</t>
    <rPh sb="0" eb="3">
      <t>ミエケン</t>
    </rPh>
    <phoneticPr fontId="1"/>
  </si>
  <si>
    <t>中日カントリークラブ</t>
    <phoneticPr fontId="1"/>
  </si>
  <si>
    <t>三重県鈴鹿市東庄内町上宮代1447</t>
    <rPh sb="0" eb="3">
      <t>ミエケン</t>
    </rPh>
    <phoneticPr fontId="1"/>
  </si>
  <si>
    <t>島ヶ原カントリークラブ</t>
  </si>
  <si>
    <t>中日カントリークラブ</t>
  </si>
  <si>
    <t>四日市カンツリー倶楽部</t>
    <rPh sb="0" eb="3">
      <t>ヨッカイチ</t>
    </rPh>
    <rPh sb="8" eb="11">
      <t>クラブ</t>
    </rPh>
    <phoneticPr fontId="1"/>
  </si>
  <si>
    <t>三重県四日市市山城町６４０</t>
    <rPh sb="0" eb="3">
      <t>ミエケン</t>
    </rPh>
    <rPh sb="3" eb="7">
      <t>ヨッカイチシ</t>
    </rPh>
    <rPh sb="7" eb="10">
      <t>ヤマシロチョウ</t>
    </rPh>
    <phoneticPr fontId="1"/>
  </si>
  <si>
    <t>葛城ゴルフ倶楽部</t>
    <rPh sb="0" eb="2">
      <t>カツラギ</t>
    </rPh>
    <rPh sb="5" eb="8">
      <t>クラブ</t>
    </rPh>
    <phoneticPr fontId="1"/>
  </si>
  <si>
    <t>静岡県袋井市宇刈2505-2</t>
    <rPh sb="0" eb="3">
      <t>シズオカケン</t>
    </rPh>
    <rPh sb="3" eb="6">
      <t>フクロイシ</t>
    </rPh>
    <rPh sb="6" eb="7">
      <t>ウ</t>
    </rPh>
    <phoneticPr fontId="1"/>
  </si>
  <si>
    <t>三重県立伊賀白鳳高等学校</t>
  </si>
  <si>
    <t>三重県立四日市工業高等高等学校</t>
  </si>
  <si>
    <t>近畿大学工業高等専門高等学校</t>
  </si>
  <si>
    <t>桜丘高等学校</t>
  </si>
  <si>
    <t>三重県立いなべ総合学園高等学校</t>
  </si>
  <si>
    <t>津田学園高等学校</t>
  </si>
  <si>
    <t>三重県立四日市農芸高等高等学校</t>
  </si>
  <si>
    <t>青山高等学校</t>
  </si>
  <si>
    <t>伊賀市緑ヶ丘西町２２７０－１</t>
  </si>
  <si>
    <t>松阪市久保町１２３２</t>
  </si>
  <si>
    <t>四日市市日永東３－４－６３</t>
  </si>
  <si>
    <t>三重県名張市春日丘７－１</t>
  </si>
  <si>
    <t>三重県伊賀市下神戸２７５６</t>
  </si>
  <si>
    <t>いなべ市員弁町御薗632番地</t>
  </si>
  <si>
    <t>桑名市野田5丁目3‐12</t>
  </si>
  <si>
    <t>三重県四日市市河原田町2847番地</t>
  </si>
  <si>
    <t>津市白山町八対野2739番地</t>
  </si>
  <si>
    <t>村田　武俊</t>
  </si>
  <si>
    <t>中谷　文弘</t>
  </si>
  <si>
    <t>竹内　均</t>
  </si>
  <si>
    <t>村田　圭治</t>
  </si>
  <si>
    <t>土肥　稔治</t>
  </si>
  <si>
    <t>吉田　光德</t>
  </si>
  <si>
    <t>山川　政美</t>
  </si>
  <si>
    <t>田牧　明浩</t>
  </si>
  <si>
    <t>岡島　義仁</t>
  </si>
  <si>
    <t>三重高等学校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</si>
</sst>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 ##&quot;歳&quot;\)"/>
    <numFmt numFmtId="178" formatCode="#"/>
    <numFmt numFmtId="179" formatCode="##############"/>
    <numFmt numFmtId="180" formatCode="yyyy&quot;年&quot;m&quot;月&quot;;@"/>
    <numFmt numFmtId="181" formatCode="##&quot;日&quot;"/>
  </numFmts>
  <fonts count="15"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b/>
      <sz val="14"/>
      <name val="ＭＳ Ｐ明朝"/>
      <family val="1"/>
      <charset val="128"/>
    </font>
    <font>
      <b/>
      <sz val="14"/>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pplyBorder="1">
      <alignment vertical="center"/>
    </xf>
    <xf numFmtId="0" fontId="3" fillId="0" borderId="0" xfId="0" applyFont="1" applyAlignment="1">
      <alignment vertical="center"/>
    </xf>
    <xf numFmtId="0" fontId="6" fillId="0" borderId="0" xfId="0" applyFont="1" applyBorder="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0" xfId="0" applyFont="1" applyBorder="1" applyAlignment="1">
      <alignment horizontal="distributed"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79" fontId="4" fillId="0" borderId="5"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2" fillId="0" borderId="15" xfId="0" applyNumberFormat="1" applyFont="1" applyBorder="1" applyAlignment="1">
      <alignment horizontal="left" vertical="center"/>
    </xf>
    <xf numFmtId="0" fontId="2" fillId="0" borderId="10" xfId="0" applyNumberFormat="1" applyFont="1" applyBorder="1" applyAlignment="1">
      <alignment horizontal="left" vertical="center"/>
    </xf>
    <xf numFmtId="0" fontId="6" fillId="0" borderId="10" xfId="0" applyNumberFormat="1" applyFont="1" applyBorder="1" applyAlignment="1">
      <alignment horizontal="center" vertical="center"/>
    </xf>
    <xf numFmtId="176" fontId="4" fillId="0" borderId="0" xfId="0" applyNumberFormat="1"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left" vertical="center"/>
    </xf>
    <xf numFmtId="181" fontId="4" fillId="0" borderId="0" xfId="0" applyNumberFormat="1" applyFont="1" applyBorder="1" applyAlignment="1">
      <alignment horizontal="left" vertical="center" indent="1"/>
    </xf>
    <xf numFmtId="0" fontId="14" fillId="0" borderId="0" xfId="0" applyFont="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5" xfId="0" applyFont="1" applyBorder="1" applyAlignment="1">
      <alignment horizontal="center" vertical="center"/>
    </xf>
    <xf numFmtId="0" fontId="4" fillId="0" borderId="20"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48" xfId="0" applyFont="1" applyBorder="1">
      <alignment vertical="center"/>
    </xf>
    <xf numFmtId="0" fontId="4" fillId="0" borderId="49"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21" xfId="0" applyFont="1" applyBorder="1">
      <alignment vertical="center"/>
    </xf>
    <xf numFmtId="0" fontId="2" fillId="0" borderId="24" xfId="0" applyFont="1" applyBorder="1">
      <alignment vertical="center"/>
    </xf>
    <xf numFmtId="0" fontId="2" fillId="0" borderId="25" xfId="0" applyFont="1" applyBorder="1">
      <alignment vertical="center"/>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0" fontId="6" fillId="0" borderId="18" xfId="0" applyFont="1" applyBorder="1" applyAlignment="1">
      <alignment horizontal="right" vertical="center" indent="2"/>
    </xf>
    <xf numFmtId="0" fontId="6" fillId="0" borderId="19" xfId="0" applyFont="1" applyBorder="1" applyAlignment="1">
      <alignment horizontal="right" vertical="center" indent="2"/>
    </xf>
    <xf numFmtId="178" fontId="4" fillId="0" borderId="0" xfId="0" applyNumberFormat="1" applyFont="1" applyBorder="1" applyAlignment="1">
      <alignment horizontal="left" vertical="center" indent="2" shrinkToFit="1"/>
    </xf>
    <xf numFmtId="0" fontId="4" fillId="0" borderId="0"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16" xfId="0" applyFont="1" applyBorder="1" applyAlignment="1">
      <alignment horizontal="center" vertical="center" textRotation="255"/>
    </xf>
    <xf numFmtId="0" fontId="4" fillId="0" borderId="11" xfId="0" applyFont="1" applyBorder="1" applyAlignment="1">
      <alignment horizontal="center" vertical="center" textRotation="255"/>
    </xf>
    <xf numFmtId="180" fontId="4" fillId="0" borderId="0" xfId="0" applyNumberFormat="1" applyFont="1" applyBorder="1" applyAlignment="1">
      <alignment horizontal="right" vertical="center"/>
    </xf>
    <xf numFmtId="179" fontId="4" fillId="0" borderId="0" xfId="0" applyNumberFormat="1" applyFont="1" applyBorder="1" applyAlignment="1">
      <alignment horizontal="left" vertical="center" indent="1"/>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Border="1" applyAlignment="1">
      <alignment horizontal="distributed" vertical="center"/>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7" xfId="0" applyFont="1" applyBorder="1" applyAlignment="1">
      <alignment horizontal="left" vertical="center" shrinkToFi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0" fillId="0" borderId="7" xfId="0" applyFont="1" applyBorder="1" applyAlignment="1">
      <alignment horizontal="left" vertical="center" inden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7" xfId="0" applyFont="1" applyBorder="1" applyAlignment="1">
      <alignment horizontal="center" vertical="center"/>
    </xf>
    <xf numFmtId="0" fontId="6" fillId="0" borderId="0" xfId="0" applyFont="1" applyBorder="1" applyAlignment="1">
      <alignment horizontal="center" vertical="center" shrinkToFit="1"/>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4" fillId="0" borderId="13" xfId="0" applyFont="1" applyBorder="1" applyAlignment="1">
      <alignment horizontal="center" vertical="center" textRotation="255"/>
    </xf>
    <xf numFmtId="0" fontId="13" fillId="0" borderId="0" xfId="0" applyFont="1" applyAlignment="1">
      <alignment horizontal="center" vertical="center"/>
    </xf>
    <xf numFmtId="176" fontId="13" fillId="0" borderId="0" xfId="0" applyNumberFormat="1" applyFont="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178" fontId="6" fillId="0" borderId="0" xfId="0" applyNumberFormat="1" applyFont="1" applyBorder="1" applyAlignment="1">
      <alignment horizontal="center" shrinkToFit="1"/>
    </xf>
    <xf numFmtId="178" fontId="6" fillId="0" borderId="10" xfId="0" applyNumberFormat="1" applyFont="1" applyBorder="1" applyAlignment="1">
      <alignment horizontal="center" shrinkToFit="1"/>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3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2" fillId="0" borderId="31"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176" fontId="2" fillId="0" borderId="18" xfId="0" applyNumberFormat="1" applyFont="1" applyBorder="1" applyAlignment="1">
      <alignment horizontal="right" vertical="center"/>
    </xf>
    <xf numFmtId="176" fontId="2" fillId="0" borderId="19" xfId="0" applyNumberFormat="1" applyFont="1" applyBorder="1" applyAlignment="1">
      <alignment horizontal="right" vertical="center"/>
    </xf>
    <xf numFmtId="179" fontId="4" fillId="0" borderId="33" xfId="0" applyNumberFormat="1" applyFont="1" applyBorder="1" applyAlignment="1">
      <alignment horizontal="center" vertical="center"/>
    </xf>
    <xf numFmtId="179" fontId="4" fillId="0" borderId="5"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 fillId="0" borderId="22" xfId="0" applyFont="1" applyBorder="1" applyAlignment="1">
      <alignment horizontal="center" vertical="center"/>
    </xf>
    <xf numFmtId="179" fontId="2" fillId="0" borderId="32" xfId="0" applyNumberFormat="1" applyFont="1" applyBorder="1" applyAlignment="1">
      <alignment horizontal="center" vertical="center"/>
    </xf>
    <xf numFmtId="179" fontId="2" fillId="0" borderId="3" xfId="0" applyNumberFormat="1" applyFont="1" applyBorder="1" applyAlignment="1">
      <alignment horizontal="center"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6" fontId="12" fillId="0" borderId="22" xfId="0" applyNumberFormat="1" applyFont="1" applyBorder="1" applyAlignment="1">
      <alignment horizontal="center" vertical="center"/>
    </xf>
    <xf numFmtId="176" fontId="12" fillId="0" borderId="23"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3" fillId="0" borderId="0" xfId="0" applyFont="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142875</xdr:colOff>
      <xdr:row>6</xdr:row>
      <xdr:rowOff>47625</xdr:rowOff>
    </xdr:from>
    <xdr:to>
      <xdr:col>2</xdr:col>
      <xdr:colOff>438150</xdr:colOff>
      <xdr:row>6</xdr:row>
      <xdr:rowOff>371475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abSelected="1" workbookViewId="0">
      <selection activeCell="D3" sqref="D3:J3"/>
    </sheetView>
  </sheetViews>
  <sheetFormatPr defaultRowHeight="13.5" x14ac:dyDescent="0.15"/>
  <cols>
    <col min="1" max="2" width="4.5" style="1" customWidth="1"/>
    <col min="3" max="3" width="15" style="1" customWidth="1"/>
    <col min="4" max="4" width="9" style="1"/>
    <col min="5" max="5" width="13.875" style="1" bestFit="1" customWidth="1"/>
    <col min="6" max="11" width="9" style="1"/>
    <col min="12" max="12" width="45.375" style="1" bestFit="1" customWidth="1"/>
    <col min="13" max="13" width="33.875" style="1" bestFit="1" customWidth="1"/>
    <col min="14" max="14" width="25.75" style="1" customWidth="1"/>
    <col min="15" max="15" width="32" style="1" customWidth="1"/>
    <col min="16" max="16384" width="9" style="1"/>
  </cols>
  <sheetData>
    <row r="1" spans="1:15" ht="15" customHeight="1" x14ac:dyDescent="0.15">
      <c r="A1" s="82" t="s">
        <v>44</v>
      </c>
      <c r="B1" s="83"/>
      <c r="C1" s="83"/>
      <c r="D1" s="83"/>
      <c r="E1" s="83"/>
      <c r="F1" s="83"/>
      <c r="G1" s="83"/>
      <c r="H1" s="83"/>
      <c r="I1" s="83"/>
      <c r="J1" s="84"/>
    </row>
    <row r="2" spans="1:15" ht="26.25" customHeight="1" x14ac:dyDescent="0.15">
      <c r="A2" s="85"/>
      <c r="B2" s="86"/>
      <c r="C2" s="86"/>
      <c r="D2" s="86"/>
      <c r="E2" s="86"/>
      <c r="F2" s="86"/>
      <c r="G2" s="86"/>
      <c r="H2" s="86"/>
      <c r="I2" s="86"/>
      <c r="J2" s="87"/>
    </row>
    <row r="3" spans="1:15" ht="45" customHeight="1" x14ac:dyDescent="0.15">
      <c r="A3" s="77" t="s">
        <v>43</v>
      </c>
      <c r="B3" s="69"/>
      <c r="C3" s="36" t="s">
        <v>14</v>
      </c>
      <c r="D3" s="92"/>
      <c r="E3" s="93"/>
      <c r="F3" s="93"/>
      <c r="G3" s="93"/>
      <c r="H3" s="93"/>
      <c r="I3" s="93"/>
      <c r="J3" s="94"/>
    </row>
    <row r="4" spans="1:15" ht="45" customHeight="1" x14ac:dyDescent="0.15">
      <c r="A4" s="101"/>
      <c r="B4" s="70"/>
      <c r="C4" s="30" t="s">
        <v>42</v>
      </c>
      <c r="D4" s="95"/>
      <c r="E4" s="96"/>
      <c r="F4" s="96"/>
      <c r="G4" s="96"/>
      <c r="H4" s="96"/>
      <c r="I4" s="96"/>
      <c r="J4" s="97"/>
      <c r="L4" s="49" t="s">
        <v>51</v>
      </c>
    </row>
    <row r="5" spans="1:15" ht="45" customHeight="1" x14ac:dyDescent="0.15">
      <c r="A5" s="78"/>
      <c r="B5" s="71"/>
      <c r="C5" s="29" t="s">
        <v>41</v>
      </c>
      <c r="D5" s="72"/>
      <c r="E5" s="73"/>
      <c r="F5" s="73"/>
      <c r="G5" s="73"/>
      <c r="H5" s="73"/>
      <c r="I5" s="73"/>
      <c r="J5" s="37" t="s">
        <v>45</v>
      </c>
      <c r="L5" s="49" t="s">
        <v>52</v>
      </c>
    </row>
    <row r="6" spans="1:15" ht="30" customHeight="1" x14ac:dyDescent="0.15">
      <c r="A6" s="77" t="s">
        <v>40</v>
      </c>
      <c r="B6" s="69" t="s">
        <v>39</v>
      </c>
      <c r="C6" s="35" t="s">
        <v>38</v>
      </c>
      <c r="D6" s="27"/>
      <c r="E6" s="27"/>
      <c r="F6" s="27"/>
      <c r="G6" s="27"/>
      <c r="H6" s="27"/>
      <c r="I6" s="27"/>
      <c r="J6" s="26"/>
    </row>
    <row r="7" spans="1:15" ht="30" customHeight="1" x14ac:dyDescent="0.15">
      <c r="A7" s="101"/>
      <c r="B7" s="70"/>
      <c r="C7" s="23" t="s">
        <v>37</v>
      </c>
      <c r="D7" s="3"/>
      <c r="E7" s="3"/>
      <c r="F7" s="3"/>
      <c r="G7" s="3"/>
      <c r="H7" s="3"/>
      <c r="I7" s="3"/>
      <c r="J7" s="34"/>
    </row>
    <row r="8" spans="1:15" ht="37.5" customHeight="1" x14ac:dyDescent="0.15">
      <c r="A8" s="78"/>
      <c r="B8" s="71"/>
      <c r="C8" s="33" t="s">
        <v>36</v>
      </c>
      <c r="D8" s="20"/>
      <c r="E8" s="20"/>
      <c r="F8" s="20"/>
      <c r="G8" s="20"/>
      <c r="H8" s="20"/>
      <c r="I8" s="20"/>
      <c r="J8" s="19"/>
    </row>
    <row r="9" spans="1:15" ht="45" customHeight="1" x14ac:dyDescent="0.15">
      <c r="A9" s="77" t="s">
        <v>35</v>
      </c>
      <c r="B9" s="69" t="s">
        <v>34</v>
      </c>
      <c r="C9" s="27"/>
      <c r="D9" s="99">
        <v>44186</v>
      </c>
      <c r="E9" s="99"/>
      <c r="F9" s="99"/>
      <c r="G9" s="42" t="s">
        <v>48</v>
      </c>
      <c r="H9" s="27"/>
      <c r="I9" s="27"/>
      <c r="J9" s="26"/>
    </row>
    <row r="10" spans="1:15" ht="45" customHeight="1" x14ac:dyDescent="0.15">
      <c r="A10" s="78"/>
      <c r="B10" s="71"/>
      <c r="C10" s="32"/>
      <c r="D10" s="100">
        <f>IF(I10="","",D9+I10-1)</f>
        <v>44187</v>
      </c>
      <c r="E10" s="100"/>
      <c r="F10" s="100"/>
      <c r="G10" s="43" t="s">
        <v>49</v>
      </c>
      <c r="H10" s="32"/>
      <c r="I10" s="44">
        <v>2</v>
      </c>
      <c r="J10" s="31" t="s">
        <v>33</v>
      </c>
    </row>
    <row r="11" spans="1:15" ht="41.25" customHeight="1" x14ac:dyDescent="0.15">
      <c r="A11" s="77" t="s">
        <v>32</v>
      </c>
      <c r="B11" s="69" t="s">
        <v>31</v>
      </c>
      <c r="C11" s="30" t="s">
        <v>30</v>
      </c>
      <c r="D11" s="89" t="str">
        <f>IFERROR(IF(D12="","",VLOOKUP($D$12,$L$15:$O$23,4,FALSE)),"")</f>
        <v>三重県津市一志町井生1743-2</v>
      </c>
      <c r="E11" s="90"/>
      <c r="F11" s="90"/>
      <c r="G11" s="90"/>
      <c r="H11" s="90"/>
      <c r="I11" s="90"/>
      <c r="J11" s="91"/>
    </row>
    <row r="12" spans="1:15" ht="41.25" customHeight="1" x14ac:dyDescent="0.15">
      <c r="A12" s="78"/>
      <c r="B12" s="71"/>
      <c r="C12" s="29" t="s">
        <v>29</v>
      </c>
      <c r="D12" s="89" t="s">
        <v>54</v>
      </c>
      <c r="E12" s="90"/>
      <c r="F12" s="90"/>
      <c r="G12" s="90"/>
      <c r="H12" s="90"/>
      <c r="I12" s="90"/>
      <c r="J12" s="91"/>
    </row>
    <row r="13" spans="1:15" x14ac:dyDescent="0.15">
      <c r="A13" s="28"/>
      <c r="B13" s="27"/>
      <c r="C13" s="27"/>
      <c r="D13" s="27"/>
      <c r="E13" s="27"/>
      <c r="F13" s="27"/>
      <c r="G13" s="27"/>
      <c r="H13" s="27"/>
      <c r="I13" s="27"/>
      <c r="J13" s="26"/>
    </row>
    <row r="14" spans="1:15" s="6" customFormat="1" ht="14.25" x14ac:dyDescent="0.15">
      <c r="A14" s="24"/>
      <c r="B14" s="23"/>
      <c r="C14" s="23" t="s">
        <v>28</v>
      </c>
      <c r="D14" s="23"/>
      <c r="E14" s="23"/>
      <c r="F14" s="23"/>
      <c r="G14" s="23"/>
      <c r="H14" s="23"/>
      <c r="I14" s="23"/>
      <c r="J14" s="22"/>
    </row>
    <row r="15" spans="1:15" s="6" customFormat="1" ht="14.25" x14ac:dyDescent="0.15">
      <c r="A15" s="24"/>
      <c r="B15" s="23"/>
      <c r="C15" s="23"/>
      <c r="D15" s="23"/>
      <c r="E15" s="23"/>
      <c r="F15" s="23"/>
      <c r="G15" s="23"/>
      <c r="H15" s="23"/>
      <c r="I15" s="23"/>
      <c r="J15" s="22"/>
      <c r="L15" s="50" t="s">
        <v>57</v>
      </c>
      <c r="M15" s="51" t="s">
        <v>58</v>
      </c>
      <c r="N15" s="51" t="s">
        <v>53</v>
      </c>
      <c r="O15" s="52" t="s">
        <v>60</v>
      </c>
    </row>
    <row r="16" spans="1:15" s="6" customFormat="1" ht="14.25" x14ac:dyDescent="0.15">
      <c r="A16" s="24"/>
      <c r="B16" s="23"/>
      <c r="C16" s="79">
        <f ca="1">NOW()</f>
        <v>44131.702531249997</v>
      </c>
      <c r="D16" s="79"/>
      <c r="E16" s="48">
        <v>0</v>
      </c>
      <c r="F16" s="45"/>
      <c r="G16" s="23"/>
      <c r="H16" s="23"/>
      <c r="I16" s="23"/>
      <c r="J16" s="22"/>
      <c r="L16" s="53" t="s">
        <v>54</v>
      </c>
      <c r="M16" s="23"/>
      <c r="N16" s="23" t="s">
        <v>54</v>
      </c>
      <c r="O16" s="54" t="s">
        <v>61</v>
      </c>
    </row>
    <row r="17" spans="1:15" s="6" customFormat="1" ht="14.25" x14ac:dyDescent="0.15">
      <c r="A17" s="24"/>
      <c r="B17" s="23"/>
      <c r="C17" s="23"/>
      <c r="D17" s="23"/>
      <c r="E17" s="23"/>
      <c r="F17" s="23"/>
      <c r="G17" s="23"/>
      <c r="H17" s="23"/>
      <c r="I17" s="23"/>
      <c r="J17" s="22"/>
      <c r="L17" s="53" t="s">
        <v>56</v>
      </c>
      <c r="M17" s="23" t="s">
        <v>58</v>
      </c>
      <c r="N17" s="23" t="s">
        <v>55</v>
      </c>
      <c r="O17" s="54" t="s">
        <v>59</v>
      </c>
    </row>
    <row r="18" spans="1:15" s="6" customFormat="1" ht="14.25" x14ac:dyDescent="0.15">
      <c r="A18" s="24"/>
      <c r="B18" s="23" t="s">
        <v>27</v>
      </c>
      <c r="C18" s="23"/>
      <c r="D18" s="23"/>
      <c r="E18" s="23"/>
      <c r="F18" s="23"/>
      <c r="G18" s="23"/>
      <c r="H18" s="23"/>
      <c r="I18" s="23"/>
      <c r="J18" s="22"/>
      <c r="L18" s="53" t="s">
        <v>62</v>
      </c>
      <c r="M18" s="23"/>
      <c r="N18" s="23" t="s">
        <v>62</v>
      </c>
      <c r="O18" s="54" t="s">
        <v>63</v>
      </c>
    </row>
    <row r="19" spans="1:15" s="6" customFormat="1" ht="14.25" x14ac:dyDescent="0.15">
      <c r="A19" s="24"/>
      <c r="B19" s="80">
        <f>IFERROR(IF($D$12="","",VLOOKUP($D$12,$L$15:$O$23,2,FALSE)),"")</f>
        <v>0</v>
      </c>
      <c r="C19" s="80"/>
      <c r="D19" s="80"/>
      <c r="E19" s="23"/>
      <c r="F19" s="23"/>
      <c r="G19" s="23"/>
      <c r="H19" s="23"/>
      <c r="I19" s="23"/>
      <c r="J19" s="22"/>
      <c r="L19" s="53" t="s">
        <v>64</v>
      </c>
      <c r="M19" s="23"/>
      <c r="N19" s="23" t="s">
        <v>68</v>
      </c>
      <c r="O19" s="54" t="s">
        <v>65</v>
      </c>
    </row>
    <row r="20" spans="1:15" s="6" customFormat="1" ht="14.25" x14ac:dyDescent="0.15">
      <c r="A20" s="24"/>
      <c r="B20" s="80"/>
      <c r="C20" s="80"/>
      <c r="D20" s="80"/>
      <c r="F20" s="23"/>
      <c r="G20" s="23"/>
      <c r="H20" s="23"/>
      <c r="I20" s="23"/>
      <c r="J20" s="22"/>
      <c r="L20" s="53" t="s">
        <v>66</v>
      </c>
      <c r="M20" s="23"/>
      <c r="N20" s="23" t="s">
        <v>69</v>
      </c>
      <c r="O20" s="54" t="s">
        <v>67</v>
      </c>
    </row>
    <row r="21" spans="1:15" s="6" customFormat="1" ht="14.25" x14ac:dyDescent="0.15">
      <c r="A21" s="24"/>
      <c r="B21" s="80" t="str">
        <f>IFERROR(IF($D$12="","",VLOOKUP($D$12,$L$15:$O$23,1,FALSE)),D12)</f>
        <v>伊勢中川カントリークラブ</v>
      </c>
      <c r="C21" s="80"/>
      <c r="D21" s="80"/>
      <c r="F21" s="23"/>
      <c r="G21" s="23"/>
      <c r="H21" s="23"/>
      <c r="I21" s="23"/>
      <c r="J21" s="22"/>
      <c r="L21" s="53" t="s">
        <v>70</v>
      </c>
      <c r="M21" s="23"/>
      <c r="N21" s="23" t="str">
        <f>L21</f>
        <v>四日市カンツリー倶楽部</v>
      </c>
      <c r="O21" s="54" t="s">
        <v>71</v>
      </c>
    </row>
    <row r="22" spans="1:15" s="6" customFormat="1" ht="14.25" x14ac:dyDescent="0.15">
      <c r="A22" s="24"/>
      <c r="B22" s="80"/>
      <c r="C22" s="80"/>
      <c r="D22" s="80"/>
      <c r="E22" s="47" t="s">
        <v>26</v>
      </c>
      <c r="F22" s="23"/>
      <c r="G22" s="23"/>
      <c r="H22" s="23"/>
      <c r="I22" s="23"/>
      <c r="J22" s="22"/>
      <c r="L22" s="53" t="s">
        <v>72</v>
      </c>
      <c r="M22" s="23"/>
      <c r="N22" s="23" t="str">
        <f>L22</f>
        <v>葛城ゴルフ倶楽部</v>
      </c>
      <c r="O22" s="54" t="s">
        <v>73</v>
      </c>
    </row>
    <row r="23" spans="1:15" s="6" customFormat="1" ht="14.25" x14ac:dyDescent="0.15">
      <c r="A23" s="24"/>
      <c r="B23" s="88"/>
      <c r="C23" s="88"/>
      <c r="D23" s="88"/>
      <c r="F23" s="23"/>
      <c r="G23" s="23"/>
      <c r="H23" s="23"/>
      <c r="I23" s="23"/>
      <c r="J23" s="22"/>
      <c r="L23" s="55"/>
      <c r="M23" s="56"/>
      <c r="N23" s="56">
        <f>L23</f>
        <v>0</v>
      </c>
      <c r="O23" s="57"/>
    </row>
    <row r="24" spans="1:15" s="6" customFormat="1" ht="14.25" x14ac:dyDescent="0.15">
      <c r="A24" s="24"/>
      <c r="B24" s="23"/>
      <c r="C24" s="23"/>
      <c r="D24" s="23"/>
      <c r="E24" s="23"/>
      <c r="F24" s="23"/>
      <c r="G24" s="23"/>
      <c r="H24" s="23"/>
      <c r="I24" s="23"/>
      <c r="J24" s="22"/>
    </row>
    <row r="25" spans="1:15" s="6" customFormat="1" ht="14.25" x14ac:dyDescent="0.15">
      <c r="A25" s="24"/>
      <c r="B25" s="23"/>
      <c r="C25" s="23"/>
      <c r="D25" s="23"/>
      <c r="E25" s="23"/>
      <c r="F25" s="23"/>
      <c r="G25" s="23"/>
      <c r="H25" s="23"/>
      <c r="I25" s="23"/>
      <c r="J25" s="22"/>
    </row>
    <row r="26" spans="1:15" s="6" customFormat="1" ht="14.25" x14ac:dyDescent="0.15">
      <c r="A26" s="24"/>
      <c r="B26" s="23"/>
      <c r="C26" s="23"/>
      <c r="D26" s="23"/>
      <c r="E26" s="25" t="s">
        <v>25</v>
      </c>
      <c r="F26" s="75" t="str">
        <f>IFERROR(VLOOKUP($F$28,$L$29:$O$42,4,FALSE),"")</f>
        <v/>
      </c>
      <c r="G26" s="75"/>
      <c r="H26" s="75"/>
      <c r="I26" s="75"/>
      <c r="J26" s="76"/>
    </row>
    <row r="27" spans="1:15" s="6" customFormat="1" ht="14.25" x14ac:dyDescent="0.15">
      <c r="A27" s="24"/>
      <c r="B27" s="23"/>
      <c r="C27" s="23"/>
      <c r="D27" s="23"/>
      <c r="E27" s="23"/>
      <c r="F27" s="75"/>
      <c r="G27" s="75"/>
      <c r="H27" s="75"/>
      <c r="I27" s="75"/>
      <c r="J27" s="76"/>
    </row>
    <row r="28" spans="1:15" s="6" customFormat="1" ht="15" thickBot="1" x14ac:dyDescent="0.2">
      <c r="A28" s="24"/>
      <c r="B28" s="23"/>
      <c r="C28" s="23"/>
      <c r="D28" s="23"/>
      <c r="E28" s="25" t="s">
        <v>14</v>
      </c>
      <c r="F28" s="74">
        <f>D3</f>
        <v>0</v>
      </c>
      <c r="G28" s="74"/>
      <c r="H28" s="74"/>
      <c r="I28" s="74"/>
      <c r="J28" s="22"/>
    </row>
    <row r="29" spans="1:15" s="6" customFormat="1" ht="14.25" x14ac:dyDescent="0.15">
      <c r="A29" s="24"/>
      <c r="B29" s="23"/>
      <c r="C29" s="23"/>
      <c r="D29" s="23"/>
      <c r="E29" s="23"/>
      <c r="F29" s="74"/>
      <c r="G29" s="74"/>
      <c r="H29" s="74"/>
      <c r="I29" s="74"/>
      <c r="J29" s="22"/>
      <c r="L29" s="59" t="s">
        <v>74</v>
      </c>
      <c r="M29" s="60"/>
      <c r="N29" s="60" t="s">
        <v>91</v>
      </c>
      <c r="O29" s="61" t="s">
        <v>82</v>
      </c>
    </row>
    <row r="30" spans="1:15" s="6" customFormat="1" ht="14.25" x14ac:dyDescent="0.15">
      <c r="A30" s="24"/>
      <c r="B30" s="23"/>
      <c r="C30" s="23"/>
      <c r="D30" s="23"/>
      <c r="E30" s="23"/>
      <c r="F30" s="23"/>
      <c r="G30" s="23"/>
      <c r="H30" s="23"/>
      <c r="I30" s="23"/>
      <c r="J30" s="22"/>
      <c r="L30" s="62" t="s">
        <v>100</v>
      </c>
      <c r="M30" s="23"/>
      <c r="N30" s="23" t="s">
        <v>92</v>
      </c>
      <c r="O30" s="63" t="s">
        <v>83</v>
      </c>
    </row>
    <row r="31" spans="1:15" s="6" customFormat="1" ht="14.25" x14ac:dyDescent="0.15">
      <c r="A31" s="24"/>
      <c r="B31" s="23"/>
      <c r="C31" s="23"/>
      <c r="D31" s="23"/>
      <c r="E31" s="23" t="s">
        <v>50</v>
      </c>
      <c r="F31" s="23"/>
      <c r="G31" s="98" t="str">
        <f>IFERROR(VLOOKUP($F$28,$L$29:$O$42,3,FALSE),"")</f>
        <v/>
      </c>
      <c r="H31" s="98"/>
      <c r="I31" s="98"/>
      <c r="J31" s="22"/>
      <c r="L31" s="62" t="s">
        <v>75</v>
      </c>
      <c r="M31" s="23"/>
      <c r="N31" s="23" t="s">
        <v>93</v>
      </c>
      <c r="O31" s="63" t="s">
        <v>84</v>
      </c>
    </row>
    <row r="32" spans="1:15" s="6" customFormat="1" ht="14.25" x14ac:dyDescent="0.15">
      <c r="A32" s="24"/>
      <c r="B32" s="23"/>
      <c r="C32" s="23"/>
      <c r="D32" s="23"/>
      <c r="E32" s="23"/>
      <c r="F32" s="23"/>
      <c r="G32" s="98"/>
      <c r="H32" s="98"/>
      <c r="I32" s="98"/>
      <c r="J32" s="22" t="s">
        <v>24</v>
      </c>
      <c r="L32" s="62" t="s">
        <v>76</v>
      </c>
      <c r="M32" s="23"/>
      <c r="N32" s="23" t="s">
        <v>94</v>
      </c>
      <c r="O32" s="63" t="s">
        <v>85</v>
      </c>
    </row>
    <row r="33" spans="1:15" x14ac:dyDescent="0.15">
      <c r="A33" s="21"/>
      <c r="B33" s="20"/>
      <c r="C33" s="20"/>
      <c r="D33" s="20"/>
      <c r="E33" s="20"/>
      <c r="F33" s="20"/>
      <c r="G33" s="20"/>
      <c r="H33" s="20"/>
      <c r="I33" s="20"/>
      <c r="J33" s="19"/>
      <c r="L33" s="64" t="s">
        <v>77</v>
      </c>
      <c r="M33" s="3"/>
      <c r="N33" s="3" t="s">
        <v>95</v>
      </c>
      <c r="O33" s="65" t="s">
        <v>86</v>
      </c>
    </row>
    <row r="34" spans="1:15" s="6" customFormat="1" ht="22.5" customHeight="1" x14ac:dyDescent="0.15">
      <c r="A34" s="81" t="s">
        <v>23</v>
      </c>
      <c r="B34" s="81"/>
      <c r="L34" s="62" t="s">
        <v>78</v>
      </c>
      <c r="M34" s="23"/>
      <c r="N34" s="23" t="s">
        <v>96</v>
      </c>
      <c r="O34" s="63" t="s">
        <v>87</v>
      </c>
    </row>
    <row r="35" spans="1:15" s="6" customFormat="1" ht="18.75" customHeight="1" x14ac:dyDescent="0.15">
      <c r="B35" s="18">
        <v>1</v>
      </c>
      <c r="C35" s="6" t="s">
        <v>22</v>
      </c>
      <c r="L35" s="62" t="s">
        <v>79</v>
      </c>
      <c r="M35" s="23"/>
      <c r="N35" s="23" t="s">
        <v>97</v>
      </c>
      <c r="O35" s="63" t="s">
        <v>88</v>
      </c>
    </row>
    <row r="36" spans="1:15" s="6" customFormat="1" ht="18.75" customHeight="1" x14ac:dyDescent="0.15">
      <c r="B36" s="18">
        <v>2</v>
      </c>
      <c r="C36" s="6" t="s">
        <v>21</v>
      </c>
      <c r="L36" s="62" t="s">
        <v>80</v>
      </c>
      <c r="M36" s="23"/>
      <c r="N36" s="23" t="s">
        <v>98</v>
      </c>
      <c r="O36" s="63" t="s">
        <v>89</v>
      </c>
    </row>
    <row r="37" spans="1:15" s="6" customFormat="1" ht="18.75" customHeight="1" x14ac:dyDescent="0.15">
      <c r="B37" s="18">
        <v>3</v>
      </c>
      <c r="C37" s="6" t="s">
        <v>20</v>
      </c>
      <c r="L37" s="62" t="s">
        <v>81</v>
      </c>
      <c r="M37" s="23"/>
      <c r="N37" s="23" t="s">
        <v>99</v>
      </c>
      <c r="O37" s="63" t="s">
        <v>90</v>
      </c>
    </row>
    <row r="38" spans="1:15" x14ac:dyDescent="0.15">
      <c r="L38" s="64"/>
      <c r="M38" s="3"/>
      <c r="N38" s="3"/>
      <c r="O38" s="65"/>
    </row>
    <row r="39" spans="1:15" x14ac:dyDescent="0.15">
      <c r="L39" s="64"/>
      <c r="M39" s="3"/>
      <c r="N39" s="3"/>
      <c r="O39" s="65"/>
    </row>
    <row r="40" spans="1:15" x14ac:dyDescent="0.15">
      <c r="L40" s="64"/>
      <c r="M40" s="3"/>
      <c r="N40" s="3"/>
      <c r="O40" s="65"/>
    </row>
    <row r="41" spans="1:15" x14ac:dyDescent="0.15">
      <c r="L41" s="64"/>
      <c r="M41" s="3"/>
      <c r="N41" s="3"/>
      <c r="O41" s="65"/>
    </row>
    <row r="42" spans="1:15" ht="14.25" thickBot="1" x14ac:dyDescent="0.2">
      <c r="L42" s="66"/>
      <c r="M42" s="67"/>
      <c r="N42" s="67"/>
      <c r="O42" s="68"/>
    </row>
  </sheetData>
  <mergeCells count="23">
    <mergeCell ref="A34:B34"/>
    <mergeCell ref="A1:J2"/>
    <mergeCell ref="B23:D23"/>
    <mergeCell ref="D11:J11"/>
    <mergeCell ref="D3:J3"/>
    <mergeCell ref="D4:J4"/>
    <mergeCell ref="D12:J12"/>
    <mergeCell ref="B19:D20"/>
    <mergeCell ref="A11:A12"/>
    <mergeCell ref="B9:B10"/>
    <mergeCell ref="B11:B12"/>
    <mergeCell ref="G31:I32"/>
    <mergeCell ref="D9:F9"/>
    <mergeCell ref="D10:F10"/>
    <mergeCell ref="A3:B5"/>
    <mergeCell ref="A6:A8"/>
    <mergeCell ref="B6:B8"/>
    <mergeCell ref="D5:I5"/>
    <mergeCell ref="F28:I29"/>
    <mergeCell ref="F26:J27"/>
    <mergeCell ref="A9:A10"/>
    <mergeCell ref="C16:D16"/>
    <mergeCell ref="B21:D22"/>
  </mergeCells>
  <phoneticPr fontId="1"/>
  <dataValidations count="1">
    <dataValidation type="list" allowBlank="1" showInputMessage="1" showErrorMessage="1" sqref="D12:J12">
      <formula1>$L$14:$L$23</formula1>
    </dataValidation>
  </dataValidations>
  <printOptions horizontalCentered="1" verticalCentered="1"/>
  <pageMargins left="0.78740157480314965" right="0.78740157480314965" top="0.59055118110236227" bottom="0.59055118110236227"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workbookViewId="0">
      <selection sqref="A1:B2"/>
    </sheetView>
  </sheetViews>
  <sheetFormatPr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04" t="s">
        <v>14</v>
      </c>
      <c r="B1" s="104"/>
      <c r="C1" s="106">
        <f>利用証明書!D3</f>
        <v>0</v>
      </c>
      <c r="D1" s="106"/>
      <c r="E1" s="106"/>
      <c r="F1" s="106"/>
      <c r="G1" s="106"/>
      <c r="H1" s="12"/>
      <c r="I1" s="11"/>
      <c r="J1" s="151" t="s">
        <v>47</v>
      </c>
      <c r="K1" s="151"/>
      <c r="L1" s="151"/>
      <c r="M1" s="151"/>
      <c r="N1" s="151"/>
      <c r="O1" s="151"/>
      <c r="P1" s="11"/>
      <c r="Q1" s="11"/>
      <c r="R1" s="11"/>
    </row>
    <row r="2" spans="1:18" ht="13.5" customHeight="1" x14ac:dyDescent="0.2">
      <c r="A2" s="105"/>
      <c r="B2" s="105"/>
      <c r="C2" s="107"/>
      <c r="D2" s="107"/>
      <c r="E2" s="107"/>
      <c r="F2" s="107"/>
      <c r="G2" s="107"/>
      <c r="H2" s="12"/>
      <c r="I2" s="11"/>
      <c r="J2" s="151"/>
      <c r="K2" s="151"/>
      <c r="L2" s="151"/>
      <c r="M2" s="151"/>
      <c r="N2" s="151"/>
      <c r="O2" s="151"/>
      <c r="P2" s="145" t="s">
        <v>46</v>
      </c>
      <c r="Q2" s="147">
        <f>利用証明書!D9</f>
        <v>44186</v>
      </c>
      <c r="R2" s="148"/>
    </row>
    <row r="3" spans="1:18" ht="14.25" thickBot="1" x14ac:dyDescent="0.2">
      <c r="D3" s="2"/>
      <c r="E3" s="2"/>
      <c r="F3" s="2"/>
      <c r="G3" s="2"/>
      <c r="H3" s="2"/>
      <c r="I3" s="2"/>
      <c r="J3" s="2"/>
      <c r="K3" s="2"/>
      <c r="L3" s="2"/>
      <c r="M3" s="2"/>
      <c r="N3" s="2"/>
      <c r="O3" s="2"/>
      <c r="P3" s="146"/>
      <c r="Q3" s="149"/>
      <c r="R3" s="150"/>
    </row>
    <row r="4" spans="1:18" ht="22.5" customHeight="1" x14ac:dyDescent="0.15">
      <c r="A4" s="136" t="s">
        <v>3</v>
      </c>
      <c r="B4" s="118"/>
      <c r="C4" s="111" t="s">
        <v>0</v>
      </c>
      <c r="D4" s="138"/>
      <c r="E4" s="112"/>
      <c r="F4" s="125" t="s">
        <v>9</v>
      </c>
      <c r="G4" s="14" t="s">
        <v>15</v>
      </c>
      <c r="H4" s="125" t="s">
        <v>17</v>
      </c>
      <c r="I4" s="123" t="s">
        <v>2</v>
      </c>
      <c r="J4" s="123"/>
      <c r="K4" s="123"/>
      <c r="L4" s="124"/>
      <c r="M4" s="111" t="s">
        <v>1</v>
      </c>
      <c r="N4" s="112"/>
      <c r="O4" s="117" t="s">
        <v>6</v>
      </c>
      <c r="P4" s="118"/>
      <c r="Q4" s="118"/>
      <c r="R4" s="119"/>
    </row>
    <row r="5" spans="1:18" ht="22.5" customHeight="1" thickBot="1" x14ac:dyDescent="0.2">
      <c r="A5" s="137"/>
      <c r="B5" s="121"/>
      <c r="C5" s="113"/>
      <c r="D5" s="131"/>
      <c r="E5" s="114"/>
      <c r="F5" s="126"/>
      <c r="G5" s="7" t="s">
        <v>16</v>
      </c>
      <c r="H5" s="126"/>
      <c r="I5" s="131" t="s">
        <v>4</v>
      </c>
      <c r="J5" s="131"/>
      <c r="K5" s="109" t="s">
        <v>5</v>
      </c>
      <c r="L5" s="110"/>
      <c r="M5" s="113"/>
      <c r="N5" s="114"/>
      <c r="O5" s="120"/>
      <c r="P5" s="121"/>
      <c r="Q5" s="121"/>
      <c r="R5" s="122"/>
    </row>
    <row r="6" spans="1:18" ht="27" customHeight="1" x14ac:dyDescent="0.15">
      <c r="A6" s="134"/>
      <c r="B6" s="135"/>
      <c r="C6" s="132"/>
      <c r="D6" s="133"/>
      <c r="E6" s="15" t="str">
        <f t="shared" ref="E6" si="0">IF(OR(C6=0,C6=""),"（   歳）",INT(YEARFRAC($Q$2,C6)))</f>
        <v>（   歳）</v>
      </c>
      <c r="F6" s="46"/>
      <c r="G6" s="13"/>
      <c r="H6" s="40"/>
      <c r="I6" s="129"/>
      <c r="J6" s="129"/>
      <c r="K6" s="130"/>
      <c r="L6" s="130"/>
      <c r="M6" s="129"/>
      <c r="N6" s="129"/>
      <c r="O6" s="130"/>
      <c r="P6" s="130"/>
      <c r="Q6" s="130"/>
      <c r="R6" s="153"/>
    </row>
    <row r="7" spans="1:18" ht="27" customHeight="1" x14ac:dyDescent="0.15">
      <c r="A7" s="127"/>
      <c r="B7" s="128"/>
      <c r="C7" s="132"/>
      <c r="D7" s="133"/>
      <c r="E7" s="15" t="str">
        <f t="shared" ref="E7:E17" si="1">IF(OR(C7=0,C7=""),"（   歳）",INT(YEARFRAC($Q$2,C7)))</f>
        <v>（   歳）</v>
      </c>
      <c r="F7" s="13"/>
      <c r="G7" s="4"/>
      <c r="H7" s="41"/>
      <c r="I7" s="108"/>
      <c r="J7" s="108"/>
      <c r="K7" s="108"/>
      <c r="L7" s="108"/>
      <c r="M7" s="108"/>
      <c r="N7" s="108"/>
      <c r="O7" s="108"/>
      <c r="P7" s="108"/>
      <c r="Q7" s="108"/>
      <c r="R7" s="144"/>
    </row>
    <row r="8" spans="1:18" ht="27" customHeight="1" x14ac:dyDescent="0.15">
      <c r="A8" s="127"/>
      <c r="B8" s="128"/>
      <c r="C8" s="132"/>
      <c r="D8" s="133"/>
      <c r="E8" s="15" t="str">
        <f t="shared" si="1"/>
        <v>（   歳）</v>
      </c>
      <c r="F8" s="13" t="str">
        <f>IF(A8=0,"",①)</f>
        <v/>
      </c>
      <c r="G8" s="4"/>
      <c r="H8" s="41"/>
      <c r="I8" s="108"/>
      <c r="J8" s="108"/>
      <c r="K8" s="108"/>
      <c r="L8" s="108"/>
      <c r="M8" s="108"/>
      <c r="N8" s="108"/>
      <c r="O8" s="108"/>
      <c r="P8" s="108"/>
      <c r="Q8" s="108"/>
      <c r="R8" s="144"/>
    </row>
    <row r="9" spans="1:18" ht="27" customHeight="1" x14ac:dyDescent="0.15">
      <c r="A9" s="127"/>
      <c r="B9" s="128"/>
      <c r="C9" s="132"/>
      <c r="D9" s="133"/>
      <c r="E9" s="15" t="str">
        <f t="shared" si="1"/>
        <v>（   歳）</v>
      </c>
      <c r="F9" s="13" t="str">
        <f>IF(A9=0,"",①)</f>
        <v/>
      </c>
      <c r="G9" s="4"/>
      <c r="H9" s="41"/>
      <c r="I9" s="108"/>
      <c r="J9" s="108"/>
      <c r="K9" s="108"/>
      <c r="L9" s="108"/>
      <c r="M9" s="108"/>
      <c r="N9" s="108"/>
      <c r="O9" s="108"/>
      <c r="P9" s="108"/>
      <c r="Q9" s="108"/>
      <c r="R9" s="144"/>
    </row>
    <row r="10" spans="1:18" ht="27" customHeight="1" x14ac:dyDescent="0.15">
      <c r="A10" s="127"/>
      <c r="B10" s="128"/>
      <c r="C10" s="132"/>
      <c r="D10" s="133"/>
      <c r="E10" s="15" t="str">
        <f t="shared" si="1"/>
        <v>（   歳）</v>
      </c>
      <c r="F10" s="13" t="str">
        <f>IF(A10=0,"",①)</f>
        <v/>
      </c>
      <c r="G10" s="4"/>
      <c r="H10" s="41"/>
      <c r="I10" s="108"/>
      <c r="J10" s="108"/>
      <c r="K10" s="108"/>
      <c r="L10" s="108"/>
      <c r="M10" s="108"/>
      <c r="N10" s="108"/>
      <c r="O10" s="108"/>
      <c r="P10" s="108"/>
      <c r="Q10" s="108"/>
      <c r="R10" s="144"/>
    </row>
    <row r="11" spans="1:18" ht="27" customHeight="1" x14ac:dyDescent="0.15">
      <c r="A11" s="127"/>
      <c r="B11" s="128"/>
      <c r="C11" s="132"/>
      <c r="D11" s="133"/>
      <c r="E11" s="15" t="str">
        <f t="shared" si="1"/>
        <v>（   歳）</v>
      </c>
      <c r="F11" s="13" t="str">
        <f>IF(A11=0,"",①)</f>
        <v/>
      </c>
      <c r="G11" s="4"/>
      <c r="H11" s="41"/>
      <c r="I11" s="108"/>
      <c r="J11" s="108"/>
      <c r="K11" s="108"/>
      <c r="L11" s="108"/>
      <c r="M11" s="108"/>
      <c r="N11" s="108"/>
      <c r="O11" s="108"/>
      <c r="P11" s="108"/>
      <c r="Q11" s="108"/>
      <c r="R11" s="144"/>
    </row>
    <row r="12" spans="1:18" ht="27" customHeight="1" x14ac:dyDescent="0.15">
      <c r="A12" s="127"/>
      <c r="B12" s="128"/>
      <c r="C12" s="132"/>
      <c r="D12" s="133"/>
      <c r="E12" s="15" t="str">
        <f t="shared" si="1"/>
        <v>（   歳）</v>
      </c>
      <c r="F12" s="13" t="str">
        <f>IF(A12=0,"",①)</f>
        <v/>
      </c>
      <c r="G12" s="4"/>
      <c r="H12" s="41"/>
      <c r="I12" s="108"/>
      <c r="J12" s="108"/>
      <c r="K12" s="108"/>
      <c r="L12" s="108"/>
      <c r="M12" s="108"/>
      <c r="N12" s="108"/>
      <c r="O12" s="108"/>
      <c r="P12" s="108"/>
      <c r="Q12" s="108"/>
      <c r="R12" s="144"/>
    </row>
    <row r="13" spans="1:18" ht="27" customHeight="1" x14ac:dyDescent="0.15">
      <c r="A13" s="127"/>
      <c r="B13" s="128"/>
      <c r="C13" s="132"/>
      <c r="D13" s="133"/>
      <c r="E13" s="15" t="str">
        <f t="shared" si="1"/>
        <v>（   歳）</v>
      </c>
      <c r="F13" s="13" t="str">
        <f>IF(A13=0,"",①)</f>
        <v/>
      </c>
      <c r="G13" s="4"/>
      <c r="H13" s="41"/>
      <c r="I13" s="108"/>
      <c r="J13" s="108"/>
      <c r="K13" s="108"/>
      <c r="L13" s="108"/>
      <c r="M13" s="108"/>
      <c r="N13" s="108"/>
      <c r="O13" s="108"/>
      <c r="P13" s="108"/>
      <c r="Q13" s="108"/>
      <c r="R13" s="144"/>
    </row>
    <row r="14" spans="1:18" ht="27" customHeight="1" x14ac:dyDescent="0.15">
      <c r="A14" s="127"/>
      <c r="B14" s="128"/>
      <c r="C14" s="132"/>
      <c r="D14" s="133"/>
      <c r="E14" s="15" t="str">
        <f t="shared" si="1"/>
        <v>（   歳）</v>
      </c>
      <c r="F14" s="13" t="str">
        <f>IF(A14=0,"",①)</f>
        <v/>
      </c>
      <c r="G14" s="4"/>
      <c r="H14" s="41"/>
      <c r="I14" s="108"/>
      <c r="J14" s="108"/>
      <c r="K14" s="108"/>
      <c r="L14" s="108"/>
      <c r="M14" s="108"/>
      <c r="N14" s="108"/>
      <c r="O14" s="108"/>
      <c r="P14" s="108"/>
      <c r="Q14" s="108"/>
      <c r="R14" s="144"/>
    </row>
    <row r="15" spans="1:18" ht="27" customHeight="1" x14ac:dyDescent="0.15">
      <c r="A15" s="127"/>
      <c r="B15" s="128"/>
      <c r="C15" s="132"/>
      <c r="D15" s="133"/>
      <c r="E15" s="15" t="str">
        <f t="shared" si="1"/>
        <v>（   歳）</v>
      </c>
      <c r="F15" s="13" t="str">
        <f>IF(A15=0,"",①)</f>
        <v/>
      </c>
      <c r="G15" s="4"/>
      <c r="H15" s="41"/>
      <c r="I15" s="108"/>
      <c r="J15" s="108"/>
      <c r="K15" s="108"/>
      <c r="L15" s="108"/>
      <c r="M15" s="108"/>
      <c r="N15" s="108"/>
      <c r="O15" s="108"/>
      <c r="P15" s="108"/>
      <c r="Q15" s="108"/>
      <c r="R15" s="144"/>
    </row>
    <row r="16" spans="1:18" ht="27" customHeight="1" x14ac:dyDescent="0.15">
      <c r="A16" s="127"/>
      <c r="B16" s="128"/>
      <c r="C16" s="132"/>
      <c r="D16" s="133"/>
      <c r="E16" s="15" t="str">
        <f t="shared" si="1"/>
        <v>（   歳）</v>
      </c>
      <c r="F16" s="13" t="str">
        <f>IF(A16="","",②)</f>
        <v/>
      </c>
      <c r="G16" s="4"/>
      <c r="H16" s="38"/>
      <c r="I16" s="108"/>
      <c r="J16" s="108"/>
      <c r="K16" s="108"/>
      <c r="L16" s="108"/>
      <c r="M16" s="108"/>
      <c r="N16" s="108"/>
      <c r="O16" s="108"/>
      <c r="P16" s="108"/>
      <c r="Q16" s="108"/>
      <c r="R16" s="144"/>
    </row>
    <row r="17" spans="1:18" ht="27" customHeight="1" thickBot="1" x14ac:dyDescent="0.2">
      <c r="A17" s="139"/>
      <c r="B17" s="140"/>
      <c r="C17" s="141"/>
      <c r="D17" s="142"/>
      <c r="E17" s="16" t="str">
        <f t="shared" si="1"/>
        <v>（   歳）</v>
      </c>
      <c r="F17" s="17" t="str">
        <f>IF(A17="","",②)</f>
        <v/>
      </c>
      <c r="G17" s="8"/>
      <c r="H17" s="39"/>
      <c r="I17" s="143"/>
      <c r="J17" s="143"/>
      <c r="K17" s="143"/>
      <c r="L17" s="143"/>
      <c r="M17" s="143"/>
      <c r="N17" s="143"/>
      <c r="O17" s="143"/>
      <c r="P17" s="143"/>
      <c r="Q17" s="143"/>
      <c r="R17" s="152"/>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4" spans="1:18" x14ac:dyDescent="0.15">
      <c r="P24" s="115"/>
      <c r="Q24" s="115"/>
      <c r="R24" s="115"/>
    </row>
    <row r="25" spans="1:18" ht="18.75" customHeight="1" thickBot="1" x14ac:dyDescent="0.2">
      <c r="F25" s="10" t="s">
        <v>12</v>
      </c>
      <c r="G25" s="10"/>
      <c r="H25" s="10"/>
      <c r="I25" s="3"/>
      <c r="J25" s="3"/>
      <c r="K25" s="3"/>
      <c r="L25" s="3"/>
      <c r="M25" s="3"/>
      <c r="N25" s="9" t="s">
        <v>13</v>
      </c>
      <c r="O25" s="9"/>
      <c r="P25" s="116"/>
      <c r="Q25" s="116"/>
      <c r="R25" s="116"/>
    </row>
    <row r="26" spans="1:18" ht="14.25" thickTop="1" x14ac:dyDescent="0.15"/>
    <row r="27" spans="1:18" x14ac:dyDescent="0.15">
      <c r="P27" s="102"/>
      <c r="Q27" s="103"/>
      <c r="R27" s="103"/>
    </row>
    <row r="28" spans="1:18" x14ac:dyDescent="0.15">
      <c r="P28" s="102"/>
      <c r="Q28" s="103"/>
      <c r="R28" s="103"/>
    </row>
  </sheetData>
  <mergeCells count="89">
    <mergeCell ref="P2:P3"/>
    <mergeCell ref="Q2:R3"/>
    <mergeCell ref="J1:O2"/>
    <mergeCell ref="O16:R16"/>
    <mergeCell ref="O17:R17"/>
    <mergeCell ref="M17:N17"/>
    <mergeCell ref="M16:N16"/>
    <mergeCell ref="O6:R6"/>
    <mergeCell ref="O7:R7"/>
    <mergeCell ref="O8:R8"/>
    <mergeCell ref="O15:R15"/>
    <mergeCell ref="K16:L16"/>
    <mergeCell ref="K17:L17"/>
    <mergeCell ref="O9:R9"/>
    <mergeCell ref="O10:R10"/>
    <mergeCell ref="O11:R11"/>
    <mergeCell ref="O12:R12"/>
    <mergeCell ref="O13:R13"/>
    <mergeCell ref="O14:R14"/>
    <mergeCell ref="M9:N9"/>
    <mergeCell ref="M10:N10"/>
    <mergeCell ref="M11:N11"/>
    <mergeCell ref="M13:N13"/>
    <mergeCell ref="M14:N14"/>
    <mergeCell ref="K10:L10"/>
    <mergeCell ref="K11:L11"/>
    <mergeCell ref="M8:N8"/>
    <mergeCell ref="M15:N15"/>
    <mergeCell ref="M12:N12"/>
    <mergeCell ref="K12:L12"/>
    <mergeCell ref="K13:L13"/>
    <mergeCell ref="K14:L14"/>
    <mergeCell ref="K15:L15"/>
    <mergeCell ref="I14:J14"/>
    <mergeCell ref="I15:J15"/>
    <mergeCell ref="I16:J16"/>
    <mergeCell ref="I17:J17"/>
    <mergeCell ref="I10:J10"/>
    <mergeCell ref="I11:J11"/>
    <mergeCell ref="I12:J12"/>
    <mergeCell ref="I13:J13"/>
    <mergeCell ref="C14:D14"/>
    <mergeCell ref="C15:D15"/>
    <mergeCell ref="C16:D16"/>
    <mergeCell ref="C17:D17"/>
    <mergeCell ref="C10:D10"/>
    <mergeCell ref="C11:D11"/>
    <mergeCell ref="C12:D12"/>
    <mergeCell ref="C13:D13"/>
    <mergeCell ref="A14:B14"/>
    <mergeCell ref="A15:B15"/>
    <mergeCell ref="A16:B16"/>
    <mergeCell ref="A17:B17"/>
    <mergeCell ref="A10:B10"/>
    <mergeCell ref="A11:B11"/>
    <mergeCell ref="A12:B12"/>
    <mergeCell ref="A13:B13"/>
    <mergeCell ref="K6:L6"/>
    <mergeCell ref="I5:J5"/>
    <mergeCell ref="M6:N6"/>
    <mergeCell ref="M7:N7"/>
    <mergeCell ref="A9:B9"/>
    <mergeCell ref="C7:D7"/>
    <mergeCell ref="C8:D8"/>
    <mergeCell ref="C9:D9"/>
    <mergeCell ref="F4:F5"/>
    <mergeCell ref="A7:B7"/>
    <mergeCell ref="A6:B6"/>
    <mergeCell ref="C6:D6"/>
    <mergeCell ref="A4:B5"/>
    <mergeCell ref="C4:E5"/>
    <mergeCell ref="K8:L8"/>
    <mergeCell ref="K9:L9"/>
    <mergeCell ref="P27:P28"/>
    <mergeCell ref="Q27:R28"/>
    <mergeCell ref="A1:B2"/>
    <mergeCell ref="C1:G2"/>
    <mergeCell ref="I8:J8"/>
    <mergeCell ref="I9:J9"/>
    <mergeCell ref="K5:L5"/>
    <mergeCell ref="M4:N5"/>
    <mergeCell ref="P24:R25"/>
    <mergeCell ref="I7:J7"/>
    <mergeCell ref="O4:R5"/>
    <mergeCell ref="I4:L4"/>
    <mergeCell ref="K7:L7"/>
    <mergeCell ref="H4:H5"/>
    <mergeCell ref="A8:B8"/>
    <mergeCell ref="I6:J6"/>
  </mergeCells>
  <phoneticPr fontId="1"/>
  <dataValidations count="2">
    <dataValidation type="list" allowBlank="1" showInputMessage="1" showErrorMessage="1" sqref="I6:J17">
      <formula1>"生徒手帳,保険証"</formula1>
    </dataValidation>
    <dataValidation type="list" allowBlank="1" showInputMessage="1" showErrorMessage="1" sqref="F6:F17">
      <formula1>"①,②"</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workbookViewId="0">
      <selection activeCell="A6" sqref="A6:B6"/>
    </sheetView>
  </sheetViews>
  <sheetFormatPr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04" t="s">
        <v>14</v>
      </c>
      <c r="B1" s="104"/>
      <c r="C1" s="106">
        <f>利用証明書!D3</f>
        <v>0</v>
      </c>
      <c r="D1" s="106"/>
      <c r="E1" s="106"/>
      <c r="F1" s="106"/>
      <c r="G1" s="106"/>
      <c r="H1" s="12"/>
      <c r="I1" s="11"/>
      <c r="J1" s="151" t="s">
        <v>47</v>
      </c>
      <c r="K1" s="151"/>
      <c r="L1" s="151"/>
      <c r="M1" s="151"/>
      <c r="N1" s="151"/>
      <c r="O1" s="151"/>
      <c r="P1" s="11"/>
      <c r="Q1" s="11"/>
      <c r="R1" s="11"/>
    </row>
    <row r="2" spans="1:18" ht="13.5" customHeight="1" x14ac:dyDescent="0.2">
      <c r="A2" s="105"/>
      <c r="B2" s="105"/>
      <c r="C2" s="107"/>
      <c r="D2" s="107"/>
      <c r="E2" s="107"/>
      <c r="F2" s="107"/>
      <c r="G2" s="107"/>
      <c r="H2" s="12"/>
      <c r="I2" s="11"/>
      <c r="J2" s="151"/>
      <c r="K2" s="151"/>
      <c r="L2" s="151"/>
      <c r="M2" s="151"/>
      <c r="N2" s="151"/>
      <c r="O2" s="151"/>
      <c r="P2" s="145" t="s">
        <v>46</v>
      </c>
      <c r="Q2" s="147">
        <f>利用証明書!D10</f>
        <v>44187</v>
      </c>
      <c r="R2" s="148"/>
    </row>
    <row r="3" spans="1:18" ht="14.25" thickBot="1" x14ac:dyDescent="0.2">
      <c r="D3" s="2"/>
      <c r="E3" s="2"/>
      <c r="F3" s="2"/>
      <c r="G3" s="2"/>
      <c r="H3" s="2"/>
      <c r="I3" s="2"/>
      <c r="J3" s="2"/>
      <c r="K3" s="2"/>
      <c r="L3" s="2"/>
      <c r="M3" s="2"/>
      <c r="N3" s="2"/>
      <c r="O3" s="2"/>
      <c r="P3" s="146"/>
      <c r="Q3" s="149"/>
      <c r="R3" s="150"/>
    </row>
    <row r="4" spans="1:18" ht="22.5" customHeight="1" x14ac:dyDescent="0.15">
      <c r="A4" s="136" t="s">
        <v>3</v>
      </c>
      <c r="B4" s="118"/>
      <c r="C4" s="111" t="s">
        <v>0</v>
      </c>
      <c r="D4" s="138"/>
      <c r="E4" s="112"/>
      <c r="F4" s="125" t="s">
        <v>9</v>
      </c>
      <c r="G4" s="14" t="s">
        <v>15</v>
      </c>
      <c r="H4" s="125" t="s">
        <v>17</v>
      </c>
      <c r="I4" s="123" t="s">
        <v>2</v>
      </c>
      <c r="J4" s="123"/>
      <c r="K4" s="123"/>
      <c r="L4" s="124"/>
      <c r="M4" s="111" t="s">
        <v>1</v>
      </c>
      <c r="N4" s="112"/>
      <c r="O4" s="117" t="s">
        <v>6</v>
      </c>
      <c r="P4" s="118"/>
      <c r="Q4" s="118"/>
      <c r="R4" s="119"/>
    </row>
    <row r="5" spans="1:18" ht="22.5" customHeight="1" thickBot="1" x14ac:dyDescent="0.2">
      <c r="A5" s="137"/>
      <c r="B5" s="121"/>
      <c r="C5" s="113"/>
      <c r="D5" s="131"/>
      <c r="E5" s="114"/>
      <c r="F5" s="126"/>
      <c r="G5" s="7" t="s">
        <v>16</v>
      </c>
      <c r="H5" s="126"/>
      <c r="I5" s="131" t="s">
        <v>4</v>
      </c>
      <c r="J5" s="131"/>
      <c r="K5" s="109" t="s">
        <v>5</v>
      </c>
      <c r="L5" s="110"/>
      <c r="M5" s="113"/>
      <c r="N5" s="114"/>
      <c r="O5" s="120"/>
      <c r="P5" s="121"/>
      <c r="Q5" s="121"/>
      <c r="R5" s="122"/>
    </row>
    <row r="6" spans="1:18" ht="27" customHeight="1" x14ac:dyDescent="0.15">
      <c r="A6" s="134"/>
      <c r="B6" s="135"/>
      <c r="C6" s="132"/>
      <c r="D6" s="133"/>
      <c r="E6" s="15" t="str">
        <f t="shared" ref="E6" si="0">IF(OR(C6=0,C6=""),"（   歳）",INT(YEARFRAC($Q$2,C6)))</f>
        <v>（   歳）</v>
      </c>
      <c r="F6" s="58"/>
      <c r="G6" s="13"/>
      <c r="H6" s="40"/>
      <c r="I6" s="129"/>
      <c r="J6" s="129"/>
      <c r="K6" s="130"/>
      <c r="L6" s="130"/>
      <c r="M6" s="129"/>
      <c r="N6" s="129"/>
      <c r="O6" s="130"/>
      <c r="P6" s="130"/>
      <c r="Q6" s="130"/>
      <c r="R6" s="153"/>
    </row>
    <row r="7" spans="1:18" ht="27" customHeight="1" x14ac:dyDescent="0.15">
      <c r="A7" s="127"/>
      <c r="B7" s="128"/>
      <c r="C7" s="132"/>
      <c r="D7" s="133"/>
      <c r="E7" s="15" t="str">
        <f t="shared" ref="E7:E17" si="1">IF(OR(C7=0,C7=""),"（   歳）",INT(YEARFRAC($Q$2,C7)))</f>
        <v>（   歳）</v>
      </c>
      <c r="F7" s="46"/>
      <c r="G7" s="4"/>
      <c r="H7" s="41"/>
      <c r="I7" s="108"/>
      <c r="J7" s="108"/>
      <c r="K7" s="108"/>
      <c r="L7" s="108"/>
      <c r="M7" s="108"/>
      <c r="N7" s="108"/>
      <c r="O7" s="108"/>
      <c r="P7" s="108"/>
      <c r="Q7" s="108"/>
      <c r="R7" s="144"/>
    </row>
    <row r="8" spans="1:18" ht="27" customHeight="1" x14ac:dyDescent="0.15">
      <c r="A8" s="127"/>
      <c r="B8" s="128"/>
      <c r="C8" s="132"/>
      <c r="D8" s="133"/>
      <c r="E8" s="15" t="str">
        <f t="shared" si="1"/>
        <v>（   歳）</v>
      </c>
      <c r="F8" s="46" t="str">
        <f>IF(A8=0,"",①)</f>
        <v/>
      </c>
      <c r="G8" s="4"/>
      <c r="H8" s="41"/>
      <c r="I8" s="108"/>
      <c r="J8" s="108"/>
      <c r="K8" s="108"/>
      <c r="L8" s="108"/>
      <c r="M8" s="108"/>
      <c r="N8" s="108"/>
      <c r="O8" s="108"/>
      <c r="P8" s="108"/>
      <c r="Q8" s="108"/>
      <c r="R8" s="144"/>
    </row>
    <row r="9" spans="1:18" ht="27" customHeight="1" x14ac:dyDescent="0.15">
      <c r="A9" s="127"/>
      <c r="B9" s="128"/>
      <c r="C9" s="132"/>
      <c r="D9" s="133"/>
      <c r="E9" s="15" t="str">
        <f t="shared" si="1"/>
        <v>（   歳）</v>
      </c>
      <c r="F9" s="46" t="str">
        <f>IF(A9=0,"",①)</f>
        <v/>
      </c>
      <c r="G9" s="4"/>
      <c r="H9" s="41"/>
      <c r="I9" s="108"/>
      <c r="J9" s="108"/>
      <c r="K9" s="108"/>
      <c r="L9" s="108"/>
      <c r="M9" s="108"/>
      <c r="N9" s="108"/>
      <c r="O9" s="108"/>
      <c r="P9" s="108"/>
      <c r="Q9" s="108"/>
      <c r="R9" s="144"/>
    </row>
    <row r="10" spans="1:18" ht="27" customHeight="1" x14ac:dyDescent="0.15">
      <c r="A10" s="127"/>
      <c r="B10" s="128"/>
      <c r="C10" s="132"/>
      <c r="D10" s="133"/>
      <c r="E10" s="15" t="str">
        <f t="shared" si="1"/>
        <v>（   歳）</v>
      </c>
      <c r="F10" s="46" t="str">
        <f>IF(A10=0,"",①)</f>
        <v/>
      </c>
      <c r="G10" s="4"/>
      <c r="H10" s="41"/>
      <c r="I10" s="108"/>
      <c r="J10" s="108"/>
      <c r="K10" s="108"/>
      <c r="L10" s="108"/>
      <c r="M10" s="108"/>
      <c r="N10" s="108"/>
      <c r="O10" s="108"/>
      <c r="P10" s="108"/>
      <c r="Q10" s="108"/>
      <c r="R10" s="144"/>
    </row>
    <row r="11" spans="1:18" ht="27" customHeight="1" x14ac:dyDescent="0.15">
      <c r="A11" s="127"/>
      <c r="B11" s="128"/>
      <c r="C11" s="132"/>
      <c r="D11" s="133"/>
      <c r="E11" s="15" t="str">
        <f t="shared" si="1"/>
        <v>（   歳）</v>
      </c>
      <c r="F11" s="46" t="str">
        <f>IF(A11=0,"",①)</f>
        <v/>
      </c>
      <c r="G11" s="4"/>
      <c r="H11" s="41"/>
      <c r="I11" s="108"/>
      <c r="J11" s="108"/>
      <c r="K11" s="108"/>
      <c r="L11" s="108"/>
      <c r="M11" s="108"/>
      <c r="N11" s="108"/>
      <c r="O11" s="108"/>
      <c r="P11" s="108"/>
      <c r="Q11" s="108"/>
      <c r="R11" s="144"/>
    </row>
    <row r="12" spans="1:18" ht="27" customHeight="1" x14ac:dyDescent="0.15">
      <c r="A12" s="127"/>
      <c r="B12" s="128"/>
      <c r="C12" s="132"/>
      <c r="D12" s="133"/>
      <c r="E12" s="15" t="str">
        <f t="shared" si="1"/>
        <v>（   歳）</v>
      </c>
      <c r="F12" s="46" t="str">
        <f>IF(A12=0,"",①)</f>
        <v/>
      </c>
      <c r="G12" s="4"/>
      <c r="H12" s="41"/>
      <c r="I12" s="108"/>
      <c r="J12" s="108"/>
      <c r="K12" s="108"/>
      <c r="L12" s="108"/>
      <c r="M12" s="108"/>
      <c r="N12" s="108"/>
      <c r="O12" s="108"/>
      <c r="P12" s="108"/>
      <c r="Q12" s="108"/>
      <c r="R12" s="144"/>
    </row>
    <row r="13" spans="1:18" ht="27" customHeight="1" x14ac:dyDescent="0.15">
      <c r="A13" s="127"/>
      <c r="B13" s="128"/>
      <c r="C13" s="132"/>
      <c r="D13" s="133"/>
      <c r="E13" s="15" t="str">
        <f t="shared" si="1"/>
        <v>（   歳）</v>
      </c>
      <c r="F13" s="46" t="str">
        <f>IF(A13=0,"",①)</f>
        <v/>
      </c>
      <c r="G13" s="4"/>
      <c r="H13" s="41"/>
      <c r="I13" s="108"/>
      <c r="J13" s="108"/>
      <c r="K13" s="108"/>
      <c r="L13" s="108"/>
      <c r="M13" s="108"/>
      <c r="N13" s="108"/>
      <c r="O13" s="108"/>
      <c r="P13" s="108"/>
      <c r="Q13" s="108"/>
      <c r="R13" s="144"/>
    </row>
    <row r="14" spans="1:18" ht="27" customHeight="1" x14ac:dyDescent="0.15">
      <c r="A14" s="127"/>
      <c r="B14" s="128"/>
      <c r="C14" s="132"/>
      <c r="D14" s="133"/>
      <c r="E14" s="15" t="str">
        <f t="shared" si="1"/>
        <v>（   歳）</v>
      </c>
      <c r="F14" s="46" t="str">
        <f>IF(A14=0,"",①)</f>
        <v/>
      </c>
      <c r="G14" s="4"/>
      <c r="H14" s="41"/>
      <c r="I14" s="108"/>
      <c r="J14" s="108"/>
      <c r="K14" s="108"/>
      <c r="L14" s="108"/>
      <c r="M14" s="108"/>
      <c r="N14" s="108"/>
      <c r="O14" s="108"/>
      <c r="P14" s="108"/>
      <c r="Q14" s="108"/>
      <c r="R14" s="144"/>
    </row>
    <row r="15" spans="1:18" ht="27" customHeight="1" x14ac:dyDescent="0.15">
      <c r="A15" s="127"/>
      <c r="B15" s="128"/>
      <c r="C15" s="132"/>
      <c r="D15" s="133"/>
      <c r="E15" s="15" t="str">
        <f t="shared" si="1"/>
        <v>（   歳）</v>
      </c>
      <c r="F15" s="46" t="str">
        <f>IF(A15=0,"",①)</f>
        <v/>
      </c>
      <c r="G15" s="4"/>
      <c r="H15" s="41"/>
      <c r="I15" s="108"/>
      <c r="J15" s="108"/>
      <c r="K15" s="108"/>
      <c r="L15" s="108"/>
      <c r="M15" s="108"/>
      <c r="N15" s="108"/>
      <c r="O15" s="108"/>
      <c r="P15" s="108"/>
      <c r="Q15" s="108"/>
      <c r="R15" s="144"/>
    </row>
    <row r="16" spans="1:18" ht="27" customHeight="1" x14ac:dyDescent="0.15">
      <c r="A16" s="127"/>
      <c r="B16" s="128"/>
      <c r="C16" s="132"/>
      <c r="D16" s="133"/>
      <c r="E16" s="15" t="str">
        <f t="shared" si="1"/>
        <v>（   歳）</v>
      </c>
      <c r="F16" s="46" t="str">
        <f>IF(A16="","",②)</f>
        <v/>
      </c>
      <c r="G16" s="4"/>
      <c r="H16" s="38"/>
      <c r="I16" s="108"/>
      <c r="J16" s="108"/>
      <c r="K16" s="108"/>
      <c r="L16" s="108"/>
      <c r="M16" s="108"/>
      <c r="N16" s="108"/>
      <c r="O16" s="108"/>
      <c r="P16" s="108"/>
      <c r="Q16" s="108"/>
      <c r="R16" s="144"/>
    </row>
    <row r="17" spans="1:18" ht="27" customHeight="1" thickBot="1" x14ac:dyDescent="0.2">
      <c r="A17" s="139"/>
      <c r="B17" s="140"/>
      <c r="C17" s="141"/>
      <c r="D17" s="142"/>
      <c r="E17" s="16" t="str">
        <f t="shared" si="1"/>
        <v>（   歳）</v>
      </c>
      <c r="F17" s="17" t="str">
        <f>IF(A17="","",②)</f>
        <v/>
      </c>
      <c r="G17" s="8"/>
      <c r="H17" s="39"/>
      <c r="I17" s="143"/>
      <c r="J17" s="143"/>
      <c r="K17" s="143"/>
      <c r="L17" s="143"/>
      <c r="M17" s="143"/>
      <c r="N17" s="143"/>
      <c r="O17" s="143"/>
      <c r="P17" s="143"/>
      <c r="Q17" s="143"/>
      <c r="R17" s="152"/>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4" spans="1:18" x14ac:dyDescent="0.15">
      <c r="P24" s="115"/>
      <c r="Q24" s="115"/>
      <c r="R24" s="115"/>
    </row>
    <row r="25" spans="1:18" ht="18.75" customHeight="1" thickBot="1" x14ac:dyDescent="0.2">
      <c r="F25" s="10" t="s">
        <v>12</v>
      </c>
      <c r="G25" s="10"/>
      <c r="H25" s="10"/>
      <c r="I25" s="3"/>
      <c r="J25" s="3"/>
      <c r="K25" s="3"/>
      <c r="L25" s="3"/>
      <c r="M25" s="3"/>
      <c r="N25" s="9" t="s">
        <v>13</v>
      </c>
      <c r="O25" s="9"/>
      <c r="P25" s="116"/>
      <c r="Q25" s="116"/>
      <c r="R25" s="116"/>
    </row>
    <row r="26" spans="1:18" ht="14.25" thickTop="1" x14ac:dyDescent="0.15"/>
    <row r="27" spans="1:18" x14ac:dyDescent="0.15">
      <c r="P27" s="102"/>
      <c r="Q27" s="103"/>
      <c r="R27" s="103"/>
    </row>
    <row r="28" spans="1:18" x14ac:dyDescent="0.15">
      <c r="P28" s="102"/>
      <c r="Q28" s="103"/>
      <c r="R28" s="103"/>
    </row>
  </sheetData>
  <mergeCells count="89">
    <mergeCell ref="J1:O2"/>
    <mergeCell ref="P2:P3"/>
    <mergeCell ref="Q2:R3"/>
    <mergeCell ref="P27:P28"/>
    <mergeCell ref="Q27:R28"/>
    <mergeCell ref="O17:R17"/>
    <mergeCell ref="O16:R16"/>
    <mergeCell ref="O15:R15"/>
    <mergeCell ref="O14:R14"/>
    <mergeCell ref="O13:R13"/>
    <mergeCell ref="O12:R12"/>
    <mergeCell ref="O11:R11"/>
    <mergeCell ref="O10:R10"/>
    <mergeCell ref="O9:R9"/>
    <mergeCell ref="O8:R8"/>
    <mergeCell ref="O6:R6"/>
    <mergeCell ref="A17:B17"/>
    <mergeCell ref="C17:D17"/>
    <mergeCell ref="I17:J17"/>
    <mergeCell ref="K17:L17"/>
    <mergeCell ref="M17:N17"/>
    <mergeCell ref="A16:B16"/>
    <mergeCell ref="C16:D16"/>
    <mergeCell ref="I16:J16"/>
    <mergeCell ref="K16:L16"/>
    <mergeCell ref="M16:N16"/>
    <mergeCell ref="A15:B15"/>
    <mergeCell ref="C15:D15"/>
    <mergeCell ref="I15:J15"/>
    <mergeCell ref="K15:L15"/>
    <mergeCell ref="M15:N15"/>
    <mergeCell ref="A14:B14"/>
    <mergeCell ref="C14:D14"/>
    <mergeCell ref="I14:J14"/>
    <mergeCell ref="K14:L14"/>
    <mergeCell ref="M14:N14"/>
    <mergeCell ref="A13:B13"/>
    <mergeCell ref="C13:D13"/>
    <mergeCell ref="I13:J13"/>
    <mergeCell ref="K13:L13"/>
    <mergeCell ref="M13:N13"/>
    <mergeCell ref="A12:B12"/>
    <mergeCell ref="C12:D12"/>
    <mergeCell ref="I12:J12"/>
    <mergeCell ref="K12:L12"/>
    <mergeCell ref="M12:N12"/>
    <mergeCell ref="A11:B11"/>
    <mergeCell ref="C11:D11"/>
    <mergeCell ref="I11:J11"/>
    <mergeCell ref="K11:L11"/>
    <mergeCell ref="M11:N11"/>
    <mergeCell ref="A10:B10"/>
    <mergeCell ref="C10:D10"/>
    <mergeCell ref="I10:J10"/>
    <mergeCell ref="K10:L10"/>
    <mergeCell ref="M10:N10"/>
    <mergeCell ref="A9:B9"/>
    <mergeCell ref="C9:D9"/>
    <mergeCell ref="I9:J9"/>
    <mergeCell ref="K9:L9"/>
    <mergeCell ref="M9:N9"/>
    <mergeCell ref="A8:B8"/>
    <mergeCell ref="C8:D8"/>
    <mergeCell ref="I8:J8"/>
    <mergeCell ref="K8:L8"/>
    <mergeCell ref="M8:N8"/>
    <mergeCell ref="M6:N6"/>
    <mergeCell ref="M4:N5"/>
    <mergeCell ref="I4:L4"/>
    <mergeCell ref="A7:B7"/>
    <mergeCell ref="C7:D7"/>
    <mergeCell ref="I7:J7"/>
    <mergeCell ref="K7:L7"/>
    <mergeCell ref="P24:R25"/>
    <mergeCell ref="A1:B2"/>
    <mergeCell ref="C1:G2"/>
    <mergeCell ref="A4:B5"/>
    <mergeCell ref="C4:E5"/>
    <mergeCell ref="F4:F5"/>
    <mergeCell ref="H4:H5"/>
    <mergeCell ref="O4:R5"/>
    <mergeCell ref="I5:J5"/>
    <mergeCell ref="M7:N7"/>
    <mergeCell ref="O7:R7"/>
    <mergeCell ref="K5:L5"/>
    <mergeCell ref="A6:B6"/>
    <mergeCell ref="C6:D6"/>
    <mergeCell ref="I6:J6"/>
    <mergeCell ref="K6:L6"/>
  </mergeCells>
  <phoneticPr fontId="1"/>
  <dataValidations count="2">
    <dataValidation type="list" allowBlank="1" showInputMessage="1" showErrorMessage="1" sqref="I6:J17">
      <formula1>"生徒手帳,保険証"</formula1>
    </dataValidation>
    <dataValidation type="list" allowBlank="1" showInputMessage="1" showErrorMessage="1" sqref="F6:F17">
      <formula1>"①,②"</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利用証明書</vt:lpstr>
      <vt:lpstr>申請書（初日）</vt:lpstr>
      <vt:lpstr>申請書（大会）</vt:lpstr>
      <vt:lpstr>'申請書（初日）'!Print_Area</vt:lpstr>
      <vt:lpstr>'申請書（大会）'!Print_Area</vt:lpstr>
      <vt:lpstr>利用証明書!Print_Area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保守用アカウント</cp:lastModifiedBy>
  <cp:lastPrinted>2017-04-07T08:49:55Z</cp:lastPrinted>
  <dcterms:created xsi:type="dcterms:W3CDTF">2012-04-04T08:05:33Z</dcterms:created>
  <dcterms:modified xsi:type="dcterms:W3CDTF">2020-10-27T07:51:47Z</dcterms:modified>
</cp:coreProperties>
</file>