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C:\高校ゴルフ連盟\新人戦\"/>
    </mc:Choice>
  </mc:AlternateContent>
  <xr:revisionPtr revIDLastSave="0" documentId="13_ncr:1_{532C3865-4FC2-4B76-8DCF-8062BA0D9F46}" xr6:coauthVersionLast="47" xr6:coauthVersionMax="47" xr10:uidLastSave="{00000000-0000-0000-0000-000000000000}"/>
  <bookViews>
    <workbookView xWindow="-120" yWindow="-120" windowWidth="20730" windowHeight="11160" xr2:uid="{00000000-000D-0000-FFFF-FFFF00000000}"/>
  </bookViews>
  <sheets>
    <sheet name="申込書" sheetId="3" r:id="rId1"/>
    <sheet name="利用証明書" sheetId="2" r:id="rId2"/>
    <sheet name="申請書（指定ラウンド）" sheetId="1" r:id="rId3"/>
    <sheet name="申請書（大会）" sheetId="6" r:id="rId4"/>
  </sheets>
  <definedNames>
    <definedName name="_xlnm.Print_Area" localSheetId="0">申込書!$A$1:$M$32</definedName>
    <definedName name="_xlnm.Print_Area" localSheetId="2">'申請書（指定ラウンド）'!$A$1:$R$25</definedName>
    <definedName name="_xlnm.Print_Area" localSheetId="3">'申請書（大会）'!$A$1:$R$25</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Q2" i="6" l="1"/>
  <c r="F17" i="6" l="1"/>
  <c r="E17" i="6"/>
  <c r="F16" i="6"/>
  <c r="E16" i="6"/>
  <c r="E15" i="6"/>
  <c r="E14" i="6"/>
  <c r="E13" i="6"/>
  <c r="E12" i="6"/>
  <c r="E11" i="6"/>
  <c r="E10" i="6"/>
  <c r="E9" i="6"/>
  <c r="E8" i="6"/>
  <c r="E7" i="6"/>
  <c r="E6" i="6"/>
  <c r="O14" i="3"/>
  <c r="E17" i="1"/>
  <c r="E16" i="1"/>
  <c r="E15" i="1"/>
  <c r="E14" i="1"/>
  <c r="E13" i="1"/>
  <c r="E12" i="1"/>
  <c r="E11" i="1"/>
  <c r="E10" i="1"/>
  <c r="E9" i="1"/>
  <c r="E8" i="1"/>
  <c r="E7" i="1"/>
  <c r="E6" i="1"/>
  <c r="I10" i="2"/>
  <c r="Q2" i="1"/>
  <c r="G31" i="2"/>
  <c r="D4" i="2"/>
  <c r="D3" i="2"/>
  <c r="C1" i="6" s="1"/>
  <c r="L24" i="3"/>
  <c r="L23" i="3"/>
  <c r="L22" i="3"/>
  <c r="L21" i="3"/>
  <c r="L20" i="3"/>
  <c r="L19" i="3"/>
  <c r="L18" i="3"/>
  <c r="F24" i="3"/>
  <c r="F23" i="3"/>
  <c r="F22" i="3"/>
  <c r="F21" i="3"/>
  <c r="F20" i="3"/>
  <c r="F19" i="3"/>
  <c r="F16" i="3"/>
  <c r="F17" i="3"/>
  <c r="L16" i="3"/>
  <c r="F18" i="3"/>
  <c r="L15" i="3"/>
  <c r="L17" i="3"/>
  <c r="F16" i="1"/>
  <c r="F17" i="1"/>
  <c r="F28" i="2" l="1"/>
  <c r="C1" i="1"/>
  <c r="P15" i="3"/>
  <c r="O15" i="3" s="1"/>
  <c r="A6" i="1" l="1"/>
  <c r="F6" i="1" s="1"/>
  <c r="A6" i="6"/>
  <c r="F6" i="6" s="1"/>
  <c r="P16" i="3"/>
  <c r="Q15" i="3"/>
  <c r="H6" i="1" l="1"/>
  <c r="H6" i="6"/>
  <c r="P17" i="3"/>
  <c r="Q16" i="3"/>
  <c r="O16" i="3"/>
  <c r="H7" i="6" l="1"/>
  <c r="H7" i="1"/>
  <c r="P18" i="3"/>
  <c r="Q17" i="3"/>
  <c r="O17" i="3"/>
  <c r="A7" i="6"/>
  <c r="F7" i="6" s="1"/>
  <c r="A7" i="1"/>
  <c r="F7" i="1" s="1"/>
  <c r="P19" i="3" l="1"/>
  <c r="Q18" i="3"/>
  <c r="O18" i="3"/>
  <c r="H8" i="6"/>
  <c r="H8" i="1"/>
  <c r="A8" i="6"/>
  <c r="F8" i="6" s="1"/>
  <c r="A8" i="1"/>
  <c r="F8" i="1" s="1"/>
  <c r="A9" i="6" l="1"/>
  <c r="F9" i="6" s="1"/>
  <c r="A9" i="1"/>
  <c r="F9" i="1" s="1"/>
  <c r="H9" i="6"/>
  <c r="H9" i="1"/>
  <c r="Q19" i="3"/>
  <c r="P20" i="3"/>
  <c r="O19" i="3"/>
  <c r="A10" i="6" l="1"/>
  <c r="F10" i="6" s="1"/>
  <c r="A10" i="1"/>
  <c r="F10" i="1" s="1"/>
  <c r="P21" i="3"/>
  <c r="Q20" i="3"/>
  <c r="O20" i="3"/>
  <c r="H10" i="6"/>
  <c r="H10" i="1"/>
  <c r="H11" i="6" l="1"/>
  <c r="H11" i="1"/>
  <c r="P22" i="3"/>
  <c r="Q21" i="3"/>
  <c r="O21" i="3"/>
  <c r="A11" i="6"/>
  <c r="F11" i="6" s="1"/>
  <c r="A11" i="1"/>
  <c r="F11" i="1" s="1"/>
  <c r="O22" i="3" l="1"/>
  <c r="P23" i="3"/>
  <c r="Q22" i="3"/>
  <c r="H12" i="6"/>
  <c r="H12" i="1"/>
  <c r="A12" i="6"/>
  <c r="F12" i="6" s="1"/>
  <c r="A12" i="1"/>
  <c r="F12" i="1" s="1"/>
  <c r="H13" i="1" l="1"/>
  <c r="H13" i="6"/>
  <c r="Q23" i="3"/>
  <c r="O23" i="3"/>
  <c r="P24" i="3"/>
  <c r="A13" i="6"/>
  <c r="F13" i="6" s="1"/>
  <c r="A13" i="1"/>
  <c r="F13" i="1" s="1"/>
  <c r="A14" i="6" l="1"/>
  <c r="F14" i="6" s="1"/>
  <c r="A14" i="1"/>
  <c r="F14" i="1" s="1"/>
  <c r="H14" i="6"/>
  <c r="H14" i="1"/>
  <c r="Q24" i="3"/>
  <c r="P25" i="3"/>
  <c r="O24" i="3"/>
  <c r="A15" i="1" l="1"/>
  <c r="F15" i="1" s="1"/>
  <c r="A15" i="6"/>
  <c r="F15" i="6" s="1"/>
  <c r="P26" i="3"/>
  <c r="O25" i="3"/>
  <c r="Q25" i="3"/>
  <c r="H15" i="6"/>
  <c r="H15" i="1"/>
  <c r="O26" i="3" l="1"/>
  <c r="Q26" i="3"/>
  <c r="B13" i="3"/>
  <c r="F1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三重県教育委員会事務局</author>
  </authors>
  <commentList>
    <comment ref="F4" authorId="0" shapeId="0" xr:uid="{00000000-0006-0000-0200-000001000000}">
      <text>
        <r>
          <rPr>
            <b/>
            <sz val="14"/>
            <color indexed="81"/>
            <rFont val="ＭＳ Ｐゴシック"/>
            <family val="3"/>
            <charset val="128"/>
          </rPr>
          <t>①在校生
②教員</t>
        </r>
      </text>
    </comment>
    <comment ref="F6" authorId="0" shapeId="0" xr:uid="{00000000-0006-0000-0200-000002000000}">
      <text>
        <r>
          <rPr>
            <b/>
            <sz val="9"/>
            <color indexed="81"/>
            <rFont val="ＭＳ Ｐゴシック"/>
            <family val="3"/>
            <charset val="128"/>
          </rPr>
          <t>①在校生
②教　員</t>
        </r>
      </text>
    </comment>
    <comment ref="F7" authorId="0" shapeId="0" xr:uid="{00000000-0006-0000-0200-000003000000}">
      <text>
        <r>
          <rPr>
            <b/>
            <sz val="9"/>
            <color indexed="81"/>
            <rFont val="ＭＳ Ｐゴシック"/>
            <family val="3"/>
            <charset val="128"/>
          </rPr>
          <t>①在校生
②教　員</t>
        </r>
      </text>
    </comment>
    <comment ref="F8" authorId="0" shapeId="0" xr:uid="{00000000-0006-0000-0200-000004000000}">
      <text>
        <r>
          <rPr>
            <b/>
            <sz val="9"/>
            <color indexed="81"/>
            <rFont val="ＭＳ Ｐゴシック"/>
            <family val="3"/>
            <charset val="128"/>
          </rPr>
          <t>①在校生
②教　員</t>
        </r>
      </text>
    </comment>
    <comment ref="F9" authorId="0" shapeId="0" xr:uid="{00000000-0006-0000-0200-000005000000}">
      <text>
        <r>
          <rPr>
            <b/>
            <sz val="9"/>
            <color indexed="81"/>
            <rFont val="ＭＳ Ｐゴシック"/>
            <family val="3"/>
            <charset val="128"/>
          </rPr>
          <t>①在校生
②教　員</t>
        </r>
      </text>
    </comment>
    <comment ref="F10" authorId="0" shapeId="0" xr:uid="{00000000-0006-0000-0200-000006000000}">
      <text>
        <r>
          <rPr>
            <b/>
            <sz val="9"/>
            <color indexed="81"/>
            <rFont val="ＭＳ Ｐゴシック"/>
            <family val="3"/>
            <charset val="128"/>
          </rPr>
          <t>①在校生
②教　員</t>
        </r>
      </text>
    </comment>
    <comment ref="F11" authorId="0" shapeId="0" xr:uid="{00000000-0006-0000-0200-000007000000}">
      <text>
        <r>
          <rPr>
            <b/>
            <sz val="9"/>
            <color indexed="81"/>
            <rFont val="ＭＳ Ｐゴシック"/>
            <family val="3"/>
            <charset val="128"/>
          </rPr>
          <t>①在校生
②教　員</t>
        </r>
      </text>
    </comment>
    <comment ref="F12" authorId="0" shapeId="0" xr:uid="{00000000-0006-0000-0200-000008000000}">
      <text>
        <r>
          <rPr>
            <b/>
            <sz val="9"/>
            <color indexed="81"/>
            <rFont val="ＭＳ Ｐゴシック"/>
            <family val="3"/>
            <charset val="128"/>
          </rPr>
          <t>①在校生
②教　員</t>
        </r>
      </text>
    </comment>
    <comment ref="F13" authorId="0" shapeId="0" xr:uid="{00000000-0006-0000-0200-000009000000}">
      <text>
        <r>
          <rPr>
            <b/>
            <sz val="9"/>
            <color indexed="81"/>
            <rFont val="ＭＳ Ｐゴシック"/>
            <family val="3"/>
            <charset val="128"/>
          </rPr>
          <t>①在校生
②教　員</t>
        </r>
      </text>
    </comment>
    <comment ref="F14" authorId="0" shapeId="0" xr:uid="{00000000-0006-0000-0200-00000A000000}">
      <text>
        <r>
          <rPr>
            <b/>
            <sz val="9"/>
            <color indexed="81"/>
            <rFont val="ＭＳ Ｐゴシック"/>
            <family val="3"/>
            <charset val="128"/>
          </rPr>
          <t>①在校生
②教　員</t>
        </r>
      </text>
    </comment>
    <comment ref="F15" authorId="0" shapeId="0" xr:uid="{00000000-0006-0000-0200-00000B000000}">
      <text>
        <r>
          <rPr>
            <b/>
            <sz val="9"/>
            <color indexed="81"/>
            <rFont val="ＭＳ Ｐゴシック"/>
            <family val="3"/>
            <charset val="128"/>
          </rPr>
          <t>①在校生
②教　員</t>
        </r>
      </text>
    </comment>
    <comment ref="F16" authorId="0" shapeId="0" xr:uid="{00000000-0006-0000-0200-00000C000000}">
      <text>
        <r>
          <rPr>
            <b/>
            <sz val="9"/>
            <color indexed="81"/>
            <rFont val="ＭＳ Ｐゴシック"/>
            <family val="3"/>
            <charset val="128"/>
          </rPr>
          <t>①在校生
②教　員</t>
        </r>
      </text>
    </comment>
    <comment ref="F17" authorId="0" shapeId="0" xr:uid="{00000000-0006-0000-0200-00000D000000}">
      <text>
        <r>
          <rPr>
            <b/>
            <sz val="9"/>
            <color indexed="81"/>
            <rFont val="ＭＳ Ｐゴシック"/>
            <family val="3"/>
            <charset val="128"/>
          </rPr>
          <t>①在校生
②教　員</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三重県教育委員会事務局</author>
  </authors>
  <commentList>
    <comment ref="F4" authorId="0" shapeId="0" xr:uid="{00000000-0006-0000-0300-000001000000}">
      <text>
        <r>
          <rPr>
            <b/>
            <sz val="14"/>
            <color indexed="81"/>
            <rFont val="ＭＳ Ｐゴシック"/>
            <family val="3"/>
            <charset val="128"/>
          </rPr>
          <t>①在校生
②教員</t>
        </r>
      </text>
    </comment>
    <comment ref="F6" authorId="0" shapeId="0" xr:uid="{00000000-0006-0000-0300-000002000000}">
      <text>
        <r>
          <rPr>
            <b/>
            <sz val="9"/>
            <color indexed="81"/>
            <rFont val="ＭＳ Ｐゴシック"/>
            <family val="3"/>
            <charset val="128"/>
          </rPr>
          <t>①在校生
②教　員</t>
        </r>
      </text>
    </comment>
    <comment ref="F7" authorId="0" shapeId="0" xr:uid="{00000000-0006-0000-0300-000003000000}">
      <text>
        <r>
          <rPr>
            <b/>
            <sz val="9"/>
            <color indexed="81"/>
            <rFont val="ＭＳ Ｐゴシック"/>
            <family val="3"/>
            <charset val="128"/>
          </rPr>
          <t>①在校生
②教　員</t>
        </r>
      </text>
    </comment>
    <comment ref="F8" authorId="0" shapeId="0" xr:uid="{00000000-0006-0000-0300-000004000000}">
      <text>
        <r>
          <rPr>
            <b/>
            <sz val="9"/>
            <color indexed="81"/>
            <rFont val="ＭＳ Ｐゴシック"/>
            <family val="3"/>
            <charset val="128"/>
          </rPr>
          <t>①在校生
②教　員</t>
        </r>
      </text>
    </comment>
    <comment ref="F9" authorId="0" shapeId="0" xr:uid="{00000000-0006-0000-0300-000005000000}">
      <text>
        <r>
          <rPr>
            <b/>
            <sz val="9"/>
            <color indexed="81"/>
            <rFont val="ＭＳ Ｐゴシック"/>
            <family val="3"/>
            <charset val="128"/>
          </rPr>
          <t>①在校生
②教　員</t>
        </r>
      </text>
    </comment>
    <comment ref="F10" authorId="0" shapeId="0" xr:uid="{00000000-0006-0000-0300-000006000000}">
      <text>
        <r>
          <rPr>
            <b/>
            <sz val="9"/>
            <color indexed="81"/>
            <rFont val="ＭＳ Ｐゴシック"/>
            <family val="3"/>
            <charset val="128"/>
          </rPr>
          <t>①在校生
②教　員</t>
        </r>
      </text>
    </comment>
    <comment ref="F11" authorId="0" shapeId="0" xr:uid="{00000000-0006-0000-0300-000007000000}">
      <text>
        <r>
          <rPr>
            <b/>
            <sz val="9"/>
            <color indexed="81"/>
            <rFont val="ＭＳ Ｐゴシック"/>
            <family val="3"/>
            <charset val="128"/>
          </rPr>
          <t>①在校生
②教　員</t>
        </r>
      </text>
    </comment>
    <comment ref="F12" authorId="0" shapeId="0" xr:uid="{00000000-0006-0000-0300-000008000000}">
      <text>
        <r>
          <rPr>
            <b/>
            <sz val="9"/>
            <color indexed="81"/>
            <rFont val="ＭＳ Ｐゴシック"/>
            <family val="3"/>
            <charset val="128"/>
          </rPr>
          <t>①在校生
②教　員</t>
        </r>
      </text>
    </comment>
    <comment ref="F13" authorId="0" shapeId="0" xr:uid="{00000000-0006-0000-0300-000009000000}">
      <text>
        <r>
          <rPr>
            <b/>
            <sz val="9"/>
            <color indexed="81"/>
            <rFont val="ＭＳ Ｐゴシック"/>
            <family val="3"/>
            <charset val="128"/>
          </rPr>
          <t>①在校生
②教　員</t>
        </r>
      </text>
    </comment>
    <comment ref="F14" authorId="0" shapeId="0" xr:uid="{00000000-0006-0000-0300-00000A000000}">
      <text>
        <r>
          <rPr>
            <b/>
            <sz val="9"/>
            <color indexed="81"/>
            <rFont val="ＭＳ Ｐゴシック"/>
            <family val="3"/>
            <charset val="128"/>
          </rPr>
          <t>①在校生
②教　員</t>
        </r>
      </text>
    </comment>
    <comment ref="F15" authorId="0" shapeId="0" xr:uid="{00000000-0006-0000-0300-00000B000000}">
      <text>
        <r>
          <rPr>
            <b/>
            <sz val="9"/>
            <color indexed="81"/>
            <rFont val="ＭＳ Ｐゴシック"/>
            <family val="3"/>
            <charset val="128"/>
          </rPr>
          <t>①在校生
②教　員</t>
        </r>
      </text>
    </comment>
    <comment ref="F16" authorId="0" shapeId="0" xr:uid="{00000000-0006-0000-0300-00000C000000}">
      <text>
        <r>
          <rPr>
            <b/>
            <sz val="9"/>
            <color indexed="81"/>
            <rFont val="ＭＳ Ｐゴシック"/>
            <family val="3"/>
            <charset val="128"/>
          </rPr>
          <t>①在校生
②教　員</t>
        </r>
      </text>
    </comment>
    <comment ref="F17" authorId="0" shapeId="0" xr:uid="{00000000-0006-0000-0300-00000D000000}">
      <text>
        <r>
          <rPr>
            <b/>
            <sz val="9"/>
            <color indexed="81"/>
            <rFont val="ＭＳ Ｐゴシック"/>
            <family val="3"/>
            <charset val="128"/>
          </rPr>
          <t>①在校生
②教　員</t>
        </r>
      </text>
    </comment>
  </commentList>
</comments>
</file>

<file path=xl/sharedStrings.xml><?xml version="1.0" encoding="utf-8"?>
<sst xmlns="http://schemas.openxmlformats.org/spreadsheetml/2006/main" count="110" uniqueCount="74">
  <si>
    <t>生年月日・年齢</t>
    <rPh sb="0" eb="2">
      <t>セイネン</t>
    </rPh>
    <rPh sb="2" eb="4">
      <t>ガッピ</t>
    </rPh>
    <rPh sb="5" eb="7">
      <t>ネンレイ</t>
    </rPh>
    <phoneticPr fontId="1"/>
  </si>
  <si>
    <t>電話番号</t>
    <rPh sb="0" eb="2">
      <t>デンワ</t>
    </rPh>
    <rPh sb="2" eb="4">
      <t>バンゴウ</t>
    </rPh>
    <phoneticPr fontId="1"/>
  </si>
  <si>
    <t>証明書の種類および番号</t>
    <rPh sb="0" eb="2">
      <t>ショウメイ</t>
    </rPh>
    <rPh sb="2" eb="3">
      <t>ショ</t>
    </rPh>
    <rPh sb="4" eb="6">
      <t>シュルイ</t>
    </rPh>
    <rPh sb="9" eb="11">
      <t>バンゴウ</t>
    </rPh>
    <phoneticPr fontId="1"/>
  </si>
  <si>
    <t>氏　　　名</t>
    <rPh sb="0" eb="1">
      <t>シ</t>
    </rPh>
    <rPh sb="4" eb="5">
      <t>メイ</t>
    </rPh>
    <phoneticPr fontId="1"/>
  </si>
  <si>
    <t>種　　類</t>
    <rPh sb="0" eb="1">
      <t>タネ</t>
    </rPh>
    <rPh sb="3" eb="4">
      <t>タグイ</t>
    </rPh>
    <phoneticPr fontId="1"/>
  </si>
  <si>
    <t>番　　号</t>
    <rPh sb="0" eb="1">
      <t>バン</t>
    </rPh>
    <rPh sb="3" eb="4">
      <t>ゴウ</t>
    </rPh>
    <phoneticPr fontId="1"/>
  </si>
  <si>
    <t>住　　　　　　所</t>
    <rPh sb="0" eb="1">
      <t>ジュウ</t>
    </rPh>
    <rPh sb="7" eb="8">
      <t>ショ</t>
    </rPh>
    <phoneticPr fontId="1"/>
  </si>
  <si>
    <t>注意　：　1</t>
    <rPh sb="0" eb="2">
      <t>チュウイ</t>
    </rPh>
    <phoneticPr fontId="1"/>
  </si>
  <si>
    <t>　｢年齢｣欄には、利用日現在の年齢を記載してください。</t>
    <rPh sb="2" eb="4">
      <t>ネンレイ</t>
    </rPh>
    <rPh sb="5" eb="6">
      <t>ラン</t>
    </rPh>
    <rPh sb="9" eb="12">
      <t>リヨウビ</t>
    </rPh>
    <rPh sb="12" eb="14">
      <t>ゲンザイ</t>
    </rPh>
    <rPh sb="15" eb="17">
      <t>ネンレイ</t>
    </rPh>
    <rPh sb="18" eb="20">
      <t>キサイ</t>
    </rPh>
    <phoneticPr fontId="1"/>
  </si>
  <si>
    <t>種別</t>
    <rPh sb="0" eb="2">
      <t>シュベツ</t>
    </rPh>
    <phoneticPr fontId="1"/>
  </si>
  <si>
    <t>　｢種別｣欄には、①（在校生）、②（教員）を記載してください。</t>
    <rPh sb="2" eb="4">
      <t>シュベツ</t>
    </rPh>
    <rPh sb="5" eb="6">
      <t>ラン</t>
    </rPh>
    <rPh sb="11" eb="12">
      <t>ザイ</t>
    </rPh>
    <rPh sb="12" eb="13">
      <t>コウ</t>
    </rPh>
    <rPh sb="13" eb="14">
      <t>セイ</t>
    </rPh>
    <rPh sb="18" eb="20">
      <t>キョウイン</t>
    </rPh>
    <rPh sb="22" eb="24">
      <t>キサイ</t>
    </rPh>
    <phoneticPr fontId="1"/>
  </si>
  <si>
    <t>　教員以外の監督やコーチは非課税ではありませんので記載しないでください。</t>
    <rPh sb="1" eb="3">
      <t>キョウイン</t>
    </rPh>
    <rPh sb="3" eb="5">
      <t>イガイ</t>
    </rPh>
    <rPh sb="6" eb="8">
      <t>カントク</t>
    </rPh>
    <rPh sb="13" eb="16">
      <t>ヒカゼイ</t>
    </rPh>
    <rPh sb="25" eb="27">
      <t>キサイ</t>
    </rPh>
    <phoneticPr fontId="1"/>
  </si>
  <si>
    <t>申請内容に偽りのないことを誓約します。</t>
    <rPh sb="0" eb="2">
      <t>シンセイ</t>
    </rPh>
    <rPh sb="2" eb="4">
      <t>ナイヨウ</t>
    </rPh>
    <rPh sb="5" eb="6">
      <t>イツワ</t>
    </rPh>
    <rPh sb="13" eb="15">
      <t>セイヤク</t>
    </rPh>
    <phoneticPr fontId="1"/>
  </si>
  <si>
    <t>引率者署名（自署）</t>
    <rPh sb="0" eb="3">
      <t>インソツシャ</t>
    </rPh>
    <rPh sb="3" eb="5">
      <t>ショメイ</t>
    </rPh>
    <rPh sb="6" eb="8">
      <t>ジショ</t>
    </rPh>
    <phoneticPr fontId="1"/>
  </si>
  <si>
    <t>学校名</t>
    <rPh sb="0" eb="2">
      <t>ガッコウ</t>
    </rPh>
    <rPh sb="2" eb="3">
      <t>メイ</t>
    </rPh>
    <phoneticPr fontId="1"/>
  </si>
  <si>
    <t>学部</t>
    <rPh sb="0" eb="2">
      <t>ガクブ</t>
    </rPh>
    <phoneticPr fontId="1"/>
  </si>
  <si>
    <t>（学科）</t>
    <rPh sb="1" eb="3">
      <t>ガッカ</t>
    </rPh>
    <phoneticPr fontId="1"/>
  </si>
  <si>
    <t>学年</t>
    <rPh sb="0" eb="2">
      <t>ガクネン</t>
    </rPh>
    <phoneticPr fontId="1"/>
  </si>
  <si>
    <t>　健康保険証にあっては、当該証明書の具体的な名称など証明書の種類が特定できるように記載してください。</t>
    <phoneticPr fontId="1"/>
  </si>
  <si>
    <t>　｢証明書の種類および番号｣欄には、証明の種類が学生証にあっては学生番号、</t>
    <rPh sb="2" eb="5">
      <t>ショウメイショ</t>
    </rPh>
    <rPh sb="6" eb="8">
      <t>シュルイ</t>
    </rPh>
    <rPh sb="11" eb="13">
      <t>バンゴウ</t>
    </rPh>
    <rPh sb="14" eb="15">
      <t>ラン</t>
    </rPh>
    <rPh sb="18" eb="20">
      <t>ショウメイ</t>
    </rPh>
    <rPh sb="21" eb="23">
      <t>シュルイ</t>
    </rPh>
    <rPh sb="24" eb="26">
      <t>ガクセイ</t>
    </rPh>
    <rPh sb="26" eb="27">
      <t>ショウ</t>
    </rPh>
    <rPh sb="32" eb="34">
      <t>ガクセイ</t>
    </rPh>
    <rPh sb="34" eb="36">
      <t>バンゴウ</t>
    </rPh>
    <phoneticPr fontId="1"/>
  </si>
  <si>
    <t>証明書は、利用の日までにゴルフ場あてに提出すること。</t>
    <rPh sb="0" eb="2">
      <t>ショウメイ</t>
    </rPh>
    <rPh sb="2" eb="3">
      <t>ショ</t>
    </rPh>
    <rPh sb="5" eb="7">
      <t>リヨウ</t>
    </rPh>
    <rPh sb="8" eb="9">
      <t>ニチ</t>
    </rPh>
    <rPh sb="15" eb="16">
      <t>ジョウ</t>
    </rPh>
    <rPh sb="19" eb="21">
      <t>テイシュツ</t>
    </rPh>
    <phoneticPr fontId="1"/>
  </si>
  <si>
    <t>｢利用の目的｣欄は、数字を○でかこむこと。</t>
    <rPh sb="1" eb="3">
      <t>リヨウ</t>
    </rPh>
    <rPh sb="4" eb="6">
      <t>モクテキ</t>
    </rPh>
    <rPh sb="7" eb="8">
      <t>ラン</t>
    </rPh>
    <rPh sb="10" eb="12">
      <t>スウジ</t>
    </rPh>
    <phoneticPr fontId="1"/>
  </si>
  <si>
    <t>学校名、氏名及び学部（学科）学年を記載した利用者一覧表を添付すること。</t>
    <rPh sb="0" eb="2">
      <t>ガッコウ</t>
    </rPh>
    <rPh sb="2" eb="3">
      <t>メイ</t>
    </rPh>
    <rPh sb="4" eb="6">
      <t>シメイ</t>
    </rPh>
    <rPh sb="6" eb="7">
      <t>オヨ</t>
    </rPh>
    <rPh sb="8" eb="10">
      <t>ガクブ</t>
    </rPh>
    <rPh sb="11" eb="13">
      <t>ガッカ</t>
    </rPh>
    <rPh sb="14" eb="16">
      <t>ガクネン</t>
    </rPh>
    <rPh sb="17" eb="19">
      <t>キサイ</t>
    </rPh>
    <rPh sb="21" eb="24">
      <t>リヨウシャ</t>
    </rPh>
    <rPh sb="24" eb="26">
      <t>イチラン</t>
    </rPh>
    <rPh sb="26" eb="27">
      <t>ヒョウ</t>
    </rPh>
    <rPh sb="28" eb="30">
      <t>テンプ</t>
    </rPh>
    <phoneticPr fontId="1"/>
  </si>
  <si>
    <t>備　考</t>
    <rPh sb="0" eb="1">
      <t>ソナエ</t>
    </rPh>
    <rPh sb="2" eb="3">
      <t>コウ</t>
    </rPh>
    <phoneticPr fontId="1"/>
  </si>
  <si>
    <t>㊞</t>
    <phoneticPr fontId="1"/>
  </si>
  <si>
    <t>代表者氏名</t>
    <rPh sb="0" eb="3">
      <t>ダイヒョウシャ</t>
    </rPh>
    <rPh sb="3" eb="5">
      <t>シメイ</t>
    </rPh>
    <phoneticPr fontId="1"/>
  </si>
  <si>
    <t>住所</t>
    <rPh sb="0" eb="2">
      <t>ジュウショ</t>
    </rPh>
    <phoneticPr fontId="1"/>
  </si>
  <si>
    <t>様</t>
    <rPh sb="0" eb="1">
      <t>サマ</t>
    </rPh>
    <phoneticPr fontId="1"/>
  </si>
  <si>
    <t>特別徴収義務者</t>
    <rPh sb="0" eb="2">
      <t>トクベツ</t>
    </rPh>
    <rPh sb="2" eb="4">
      <t>チョウシュウ</t>
    </rPh>
    <rPh sb="4" eb="7">
      <t>ギムシャ</t>
    </rPh>
    <phoneticPr fontId="1"/>
  </si>
  <si>
    <t>上記のとおり証明します。</t>
    <rPh sb="0" eb="2">
      <t>ジョウキ</t>
    </rPh>
    <rPh sb="6" eb="8">
      <t>ショウメイ</t>
    </rPh>
    <phoneticPr fontId="1"/>
  </si>
  <si>
    <t>名称</t>
    <rPh sb="0" eb="2">
      <t>メイショウ</t>
    </rPh>
    <phoneticPr fontId="1"/>
  </si>
  <si>
    <t>所在地</t>
    <rPh sb="0" eb="3">
      <t>ショザイチ</t>
    </rPh>
    <phoneticPr fontId="1"/>
  </si>
  <si>
    <t>ゴルフ場</t>
    <rPh sb="3" eb="4">
      <t>ジョウ</t>
    </rPh>
    <phoneticPr fontId="1"/>
  </si>
  <si>
    <t>利用する</t>
    <rPh sb="0" eb="2">
      <t>リヨウ</t>
    </rPh>
    <phoneticPr fontId="1"/>
  </si>
  <si>
    <t>日間</t>
    <rPh sb="0" eb="2">
      <t>ニチカン</t>
    </rPh>
    <phoneticPr fontId="1"/>
  </si>
  <si>
    <t>期間</t>
    <rPh sb="0" eb="2">
      <t>キカン</t>
    </rPh>
    <phoneticPr fontId="1"/>
  </si>
  <si>
    <t>使用する</t>
    <rPh sb="0" eb="2">
      <t>シヨウ</t>
    </rPh>
    <phoneticPr fontId="1"/>
  </si>
  <si>
    <t>　　3.　その他（　　 　　　   　　　    　　　  　　　　　　　　　　　　　　　　　　　　　　　　　　　）</t>
    <rPh sb="7" eb="8">
      <t>タ</t>
    </rPh>
    <phoneticPr fontId="1"/>
  </si>
  <si>
    <t>　　2.　学校の公認の課外活動</t>
    <rPh sb="5" eb="7">
      <t>ガッコウ</t>
    </rPh>
    <rPh sb="8" eb="10">
      <t>コウニン</t>
    </rPh>
    <rPh sb="11" eb="13">
      <t>カガイ</t>
    </rPh>
    <rPh sb="13" eb="15">
      <t>カツドウ</t>
    </rPh>
    <phoneticPr fontId="1"/>
  </si>
  <si>
    <t>　　1.　学校における保健体育科目の実技</t>
    <rPh sb="5" eb="7">
      <t>ガッコウ</t>
    </rPh>
    <rPh sb="11" eb="13">
      <t>ホケン</t>
    </rPh>
    <rPh sb="13" eb="15">
      <t>タイイク</t>
    </rPh>
    <rPh sb="15" eb="17">
      <t>カモク</t>
    </rPh>
    <rPh sb="18" eb="20">
      <t>ジツギ</t>
    </rPh>
    <phoneticPr fontId="1"/>
  </si>
  <si>
    <t>目的</t>
    <rPh sb="0" eb="2">
      <t>モクテキ</t>
    </rPh>
    <phoneticPr fontId="1"/>
  </si>
  <si>
    <t>利用の</t>
    <rPh sb="0" eb="2">
      <t>リヨウ</t>
    </rPh>
    <phoneticPr fontId="1"/>
  </si>
  <si>
    <t>利用人員</t>
    <rPh sb="0" eb="2">
      <t>リヨウ</t>
    </rPh>
    <rPh sb="2" eb="4">
      <t>ジンイン</t>
    </rPh>
    <phoneticPr fontId="1"/>
  </si>
  <si>
    <t>責任者名</t>
    <rPh sb="0" eb="3">
      <t>セキニンシャ</t>
    </rPh>
    <rPh sb="3" eb="4">
      <t>メイ</t>
    </rPh>
    <phoneticPr fontId="1"/>
  </si>
  <si>
    <t>利　用　者　　</t>
    <rPh sb="0" eb="1">
      <t>リ</t>
    </rPh>
    <rPh sb="2" eb="3">
      <t>ヨウ</t>
    </rPh>
    <rPh sb="4" eb="5">
      <t>シャ</t>
    </rPh>
    <phoneticPr fontId="1"/>
  </si>
  <si>
    <t>学生等のゴルフ場の利用に関する証明書</t>
    <rPh sb="0" eb="2">
      <t>ガクセイ</t>
    </rPh>
    <rPh sb="2" eb="3">
      <t>トウ</t>
    </rPh>
    <rPh sb="7" eb="8">
      <t>ジョウ</t>
    </rPh>
    <rPh sb="9" eb="11">
      <t>リヨウ</t>
    </rPh>
    <rPh sb="12" eb="13">
      <t>カン</t>
    </rPh>
    <rPh sb="15" eb="17">
      <t>ショウメイ</t>
    </rPh>
    <rPh sb="17" eb="18">
      <t>ショ</t>
    </rPh>
    <phoneticPr fontId="1"/>
  </si>
  <si>
    <t>人</t>
    <rPh sb="0" eb="1">
      <t>ニン</t>
    </rPh>
    <phoneticPr fontId="1"/>
  </si>
  <si>
    <t>申　込　書</t>
  </si>
  <si>
    <t>三重県高等学校ゴルフ連盟</t>
  </si>
  <si>
    <t>下記の者は本校生徒であり、標記の大会に参加することを認め申込みます。</t>
  </si>
  <si>
    <t>高等学校</t>
    <rPh sb="0" eb="2">
      <t>コウトウ</t>
    </rPh>
    <rPh sb="2" eb="4">
      <t>ガッコウ</t>
    </rPh>
    <phoneticPr fontId="1"/>
  </si>
  <si>
    <t>校長名</t>
    <rPh sb="0" eb="2">
      <t>コウチョウ</t>
    </rPh>
    <rPh sb="2" eb="3">
      <t>メイ</t>
    </rPh>
    <phoneticPr fontId="1"/>
  </si>
  <si>
    <t>顧問名</t>
    <rPh sb="0" eb="2">
      <t>コモン</t>
    </rPh>
    <rPh sb="2" eb="3">
      <t>メイ</t>
    </rPh>
    <phoneticPr fontId="1"/>
  </si>
  <si>
    <t>選手名前</t>
    <rPh sb="0" eb="2">
      <t>センシュ</t>
    </rPh>
    <rPh sb="2" eb="4">
      <t>ナマエ</t>
    </rPh>
    <phoneticPr fontId="1"/>
  </si>
  <si>
    <t>Ｒ</t>
    <phoneticPr fontId="1"/>
  </si>
  <si>
    <t>引率者名</t>
    <rPh sb="0" eb="3">
      <t>インソツシャ</t>
    </rPh>
    <rPh sb="3" eb="4">
      <t>メイ</t>
    </rPh>
    <phoneticPr fontId="1"/>
  </si>
  <si>
    <t>※指定ラウンド日に進行をしながらラウンド指導に入られる顧問には〇を付けてください。</t>
  </si>
  <si>
    <t>性別</t>
    <rPh sb="0" eb="2">
      <t>セイベツ</t>
    </rPh>
    <phoneticPr fontId="1"/>
  </si>
  <si>
    <t>Ｒ：ランク    Ａ：  ７０台    Ｂ：  ８０台    Ｃ：  ９０台　　Ｄ：１００台　　Ｅ：１１０台    Ｆ：１２０台    Ｇ：１３０台　　Ｈ：１４０台</t>
    <phoneticPr fontId="1"/>
  </si>
  <si>
    <t>印</t>
    <rPh sb="0" eb="1">
      <t>イン</t>
    </rPh>
    <phoneticPr fontId="1"/>
  </si>
  <si>
    <t>利用日</t>
    <rPh sb="0" eb="3">
      <t>リヨウビ</t>
    </rPh>
    <phoneticPr fontId="1"/>
  </si>
  <si>
    <t>ゴルフ場利用税非課税申請書（利用者一覧表）</t>
    <rPh sb="3" eb="4">
      <t>ジョウ</t>
    </rPh>
    <rPh sb="4" eb="6">
      <t>リヨウ</t>
    </rPh>
    <rPh sb="6" eb="7">
      <t>ゼイ</t>
    </rPh>
    <rPh sb="7" eb="10">
      <t>ヒカゼイ</t>
    </rPh>
    <rPh sb="10" eb="12">
      <t>シンセイ</t>
    </rPh>
    <rPh sb="12" eb="13">
      <t>ショ</t>
    </rPh>
    <phoneticPr fontId="1"/>
  </si>
  <si>
    <t>から</t>
    <phoneticPr fontId="1"/>
  </si>
  <si>
    <t>まで</t>
    <phoneticPr fontId="1"/>
  </si>
  <si>
    <t>日</t>
    <rPh sb="0" eb="1">
      <t>ニチ</t>
    </rPh>
    <phoneticPr fontId="1"/>
  </si>
  <si>
    <t>２０２２年    月    日</t>
    <phoneticPr fontId="1"/>
  </si>
  <si>
    <t>2022年　　　　月</t>
    <rPh sb="4" eb="5">
      <t>ネン</t>
    </rPh>
    <rPh sb="9" eb="10">
      <t>ガツ</t>
    </rPh>
    <phoneticPr fontId="1"/>
  </si>
  <si>
    <t>三重県高等学校ゴルフ選手権新人大会</t>
    <rPh sb="10" eb="13">
      <t>センシュケン</t>
    </rPh>
    <rPh sb="13" eb="17">
      <t>シンジンタイカイ</t>
    </rPh>
    <phoneticPr fontId="1"/>
  </si>
  <si>
    <t>第２７回三重県高等学校ゴルフ選手権新人大会</t>
    <rPh sb="3" eb="4">
      <t>カイ</t>
    </rPh>
    <rPh sb="4" eb="6">
      <t>ミエ</t>
    </rPh>
    <rPh sb="6" eb="7">
      <t>ケン</t>
    </rPh>
    <rPh sb="7" eb="9">
      <t>コウトウ</t>
    </rPh>
    <rPh sb="9" eb="11">
      <t>ガッコウ</t>
    </rPh>
    <rPh sb="14" eb="17">
      <t>センシュケン</t>
    </rPh>
    <rPh sb="17" eb="19">
      <t>シンジン</t>
    </rPh>
    <rPh sb="19" eb="21">
      <t>タイカイ</t>
    </rPh>
    <phoneticPr fontId="1"/>
  </si>
  <si>
    <t>大会委員長    高森　信一</t>
    <rPh sb="9" eb="11">
      <t>タカモリ</t>
    </rPh>
    <rPh sb="12" eb="14">
      <t>シンイチ</t>
    </rPh>
    <phoneticPr fontId="1"/>
  </si>
  <si>
    <t>※生徒送迎の有無を右側に記入ください。</t>
    <rPh sb="1" eb="3">
      <t>セイト</t>
    </rPh>
    <rPh sb="3" eb="5">
      <t>ソウゲイ</t>
    </rPh>
    <rPh sb="6" eb="8">
      <t>ウム</t>
    </rPh>
    <rPh sb="9" eb="11">
      <t>ミギガワ</t>
    </rPh>
    <rPh sb="12" eb="14">
      <t>キニュウ</t>
    </rPh>
    <phoneticPr fontId="1"/>
  </si>
  <si>
    <t>伊勢中川カントリークラブ</t>
    <rPh sb="0" eb="2">
      <t>イセ</t>
    </rPh>
    <rPh sb="2" eb="4">
      <t>ナカガワ</t>
    </rPh>
    <phoneticPr fontId="18"/>
  </si>
  <si>
    <t>三重県津市一志町井生1743-2</t>
  </si>
  <si>
    <t>伊勢中川カントリー倶楽部</t>
    <rPh sb="0" eb="4">
      <t>イセナカガワ</t>
    </rPh>
    <rPh sb="9" eb="12">
      <t>クラブ</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</si>
</sst>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yyyy&quot;年&quot;m&quot;月&quot;d&quot;日&quot;;@"/>
    <numFmt numFmtId="177" formatCode="\(\ ##&quot;歳&quot;\)"/>
    <numFmt numFmtId="178" formatCode="#"/>
    <numFmt numFmtId="179" formatCode="##############"/>
    <numFmt numFmtId="180" formatCode="yyyy&quot;年&quot;m&quot;月&quot;;@"/>
    <numFmt numFmtId="181" formatCode="###"/>
  </numFmts>
  <fonts count="19" x14ac:knownFonts="1">
    <font>
      <sz val="11"/>
      <name val="ＭＳ Ｐゴシック"/>
      <family val="3"/>
      <charset val="128"/>
    </font>
    <font>
      <sz val="6"/>
      <name val="ＭＳ Ｐゴシック"/>
      <family val="3"/>
      <charset val="128"/>
    </font>
    <font>
      <sz val="11"/>
      <name val="ＭＳ Ｐ明朝"/>
      <family val="1"/>
      <charset val="128"/>
    </font>
    <font>
      <sz val="14"/>
      <name val="ＭＳ Ｐ明朝"/>
      <family val="1"/>
      <charset val="128"/>
    </font>
    <font>
      <sz val="12"/>
      <name val="ＭＳ Ｐ明朝"/>
      <family val="1"/>
      <charset val="128"/>
    </font>
    <font>
      <u/>
      <sz val="14"/>
      <name val="ＭＳ Ｐ明朝"/>
      <family val="1"/>
      <charset val="128"/>
    </font>
    <font>
      <sz val="16"/>
      <name val="ＭＳ Ｐ明朝"/>
      <family val="1"/>
      <charset val="128"/>
    </font>
    <font>
      <b/>
      <sz val="9"/>
      <color indexed="81"/>
      <name val="ＭＳ Ｐゴシック"/>
      <family val="3"/>
      <charset val="128"/>
    </font>
    <font>
      <b/>
      <sz val="14"/>
      <color indexed="81"/>
      <name val="ＭＳ Ｐゴシック"/>
      <family val="3"/>
      <charset val="128"/>
    </font>
    <font>
      <b/>
      <sz val="16"/>
      <name val="ＭＳ Ｐ明朝"/>
      <family val="1"/>
      <charset val="128"/>
    </font>
    <font>
      <sz val="18"/>
      <name val="ＭＳ Ｐ明朝"/>
      <family val="1"/>
      <charset val="128"/>
    </font>
    <font>
      <sz val="20"/>
      <name val="ＭＳ Ｐ明朝"/>
      <family val="1"/>
      <charset val="128"/>
    </font>
    <font>
      <sz val="14"/>
      <name val="ＭＳ Ｐゴシック"/>
      <family val="3"/>
      <charset val="128"/>
    </font>
    <font>
      <sz val="16"/>
      <name val="ＭＳ Ｐゴシック"/>
      <family val="3"/>
      <charset val="128"/>
    </font>
    <font>
      <sz val="18"/>
      <name val="ＭＳ Ｐゴシック"/>
      <family val="3"/>
      <charset val="128"/>
    </font>
    <font>
      <b/>
      <sz val="14"/>
      <name val="ＭＳ Ｐ明朝"/>
      <family val="1"/>
      <charset val="128"/>
    </font>
    <font>
      <b/>
      <sz val="14"/>
      <color rgb="FFFF0000"/>
      <name val="ＭＳ Ｐ明朝"/>
      <family val="1"/>
      <charset val="128"/>
    </font>
    <font>
      <sz val="11"/>
      <color theme="0"/>
      <name val="ＭＳ Ｐゴシック"/>
      <family val="3"/>
      <charset val="128"/>
    </font>
    <font>
      <sz val="18"/>
      <color theme="3"/>
      <name val="ＭＳ Ｐゴシック"/>
      <family val="2"/>
      <charset val="128"/>
      <scheme val="major"/>
    </font>
  </fonts>
  <fills count="2">
    <fill>
      <patternFill patternType="none"/>
    </fill>
    <fill>
      <patternFill patternType="gray125"/>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diagonalDown="1">
      <left style="dotted">
        <color indexed="64"/>
      </left>
      <right style="dotted">
        <color indexed="64"/>
      </right>
      <top style="thin">
        <color indexed="64"/>
      </top>
      <bottom style="thin">
        <color indexed="64"/>
      </bottom>
      <diagonal style="thin">
        <color indexed="64"/>
      </diagonal>
    </border>
  </borders>
  <cellStyleXfs count="1">
    <xf numFmtId="0" fontId="0" fillId="0" borderId="0">
      <alignment vertical="center"/>
    </xf>
  </cellStyleXfs>
  <cellXfs count="152">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1" xfId="0" applyFont="1" applyBorder="1">
      <alignment vertical="center"/>
    </xf>
    <xf numFmtId="0" fontId="4" fillId="0" borderId="0" xfId="0" applyFont="1" applyAlignment="1">
      <alignment horizontal="right" vertical="center"/>
    </xf>
    <xf numFmtId="0" fontId="4" fillId="0" borderId="0" xfId="0" applyFont="1">
      <alignment vertical="center"/>
    </xf>
    <xf numFmtId="0" fontId="2" fillId="0" borderId="2" xfId="0" applyFont="1" applyBorder="1" applyAlignment="1">
      <alignment horizontal="center" vertical="center"/>
    </xf>
    <xf numFmtId="0" fontId="2" fillId="0" borderId="3" xfId="0" applyFont="1" applyBorder="1">
      <alignment vertical="center"/>
    </xf>
    <xf numFmtId="0" fontId="2" fillId="0" borderId="4" xfId="0" applyFont="1" applyBorder="1">
      <alignment vertical="center"/>
    </xf>
    <xf numFmtId="0" fontId="5" fillId="0" borderId="0" xfId="0" applyFont="1">
      <alignment vertical="center"/>
    </xf>
    <xf numFmtId="0" fontId="3" fillId="0" borderId="0" xfId="0" applyFont="1">
      <alignment vertical="center"/>
    </xf>
    <xf numFmtId="0" fontId="6" fillId="0" borderId="0" xfId="0" applyFont="1" applyAlignment="1">
      <alignment horizontal="left"/>
    </xf>
    <xf numFmtId="0" fontId="4" fillId="0" borderId="5" xfId="0" applyFont="1" applyBorder="1" applyAlignment="1">
      <alignment horizontal="center" vertical="center"/>
    </xf>
    <xf numFmtId="0" fontId="2" fillId="0" borderId="6" xfId="0" applyFont="1" applyBorder="1" applyAlignment="1">
      <alignment horizontal="center"/>
    </xf>
    <xf numFmtId="177" fontId="2" fillId="0" borderId="7" xfId="0" applyNumberFormat="1" applyFont="1" applyBorder="1" applyAlignment="1">
      <alignment horizontal="right" vertical="center"/>
    </xf>
    <xf numFmtId="177" fontId="2" fillId="0" borderId="8" xfId="0" applyNumberFormat="1" applyFont="1" applyBorder="1" applyAlignment="1">
      <alignment horizontal="right" vertical="center"/>
    </xf>
    <xf numFmtId="0" fontId="4" fillId="0" borderId="3" xfId="0" applyFont="1" applyBorder="1" applyAlignment="1">
      <alignment horizontal="center" vertical="center"/>
    </xf>
    <xf numFmtId="0" fontId="4" fillId="0" borderId="0" xfId="0" applyFont="1" applyAlignment="1">
      <alignment horizontal="center" vertical="center"/>
    </xf>
    <xf numFmtId="0" fontId="2" fillId="0" borderId="9" xfId="0" applyFont="1" applyBorder="1">
      <alignment vertical="center"/>
    </xf>
    <xf numFmtId="0" fontId="2" fillId="0" borderId="10" xfId="0" applyFont="1" applyBorder="1">
      <alignment vertical="center"/>
    </xf>
    <xf numFmtId="0" fontId="2" fillId="0" borderId="11" xfId="0" applyFont="1" applyBorder="1">
      <alignment vertical="center"/>
    </xf>
    <xf numFmtId="0" fontId="4" fillId="0" borderId="12" xfId="0" applyFont="1" applyBorder="1">
      <alignment vertical="center"/>
    </xf>
    <xf numFmtId="0" fontId="4" fillId="0" borderId="13" xfId="0" applyFont="1" applyBorder="1">
      <alignment vertical="center"/>
    </xf>
    <xf numFmtId="0" fontId="4" fillId="0" borderId="0" xfId="0" applyFont="1" applyAlignment="1">
      <alignment horizontal="distributed" vertical="center"/>
    </xf>
    <xf numFmtId="0" fontId="2" fillId="0" borderId="14" xfId="0" applyFont="1" applyBorder="1">
      <alignment vertical="center"/>
    </xf>
    <xf numFmtId="0" fontId="2" fillId="0" borderId="15" xfId="0" applyFont="1" applyBorder="1">
      <alignment vertical="center"/>
    </xf>
    <xf numFmtId="0" fontId="2" fillId="0" borderId="16" xfId="0" applyFont="1" applyBorder="1">
      <alignment vertical="center"/>
    </xf>
    <xf numFmtId="0" fontId="4" fillId="0" borderId="5" xfId="0" applyFont="1" applyBorder="1" applyAlignment="1">
      <alignment horizontal="distributed" vertical="center"/>
    </xf>
    <xf numFmtId="0" fontId="4" fillId="0" borderId="1" xfId="0" applyFont="1" applyBorder="1" applyAlignment="1">
      <alignment horizontal="distributed" vertical="center"/>
    </xf>
    <xf numFmtId="0" fontId="4" fillId="0" borderId="10" xfId="0" applyFont="1" applyBorder="1">
      <alignment vertical="center"/>
    </xf>
    <xf numFmtId="0" fontId="2" fillId="0" borderId="12" xfId="0" applyFont="1" applyBorder="1">
      <alignment vertical="center"/>
    </xf>
    <xf numFmtId="0" fontId="4" fillId="0" borderId="15" xfId="0" applyFont="1" applyBorder="1">
      <alignment vertical="center"/>
    </xf>
    <xf numFmtId="0" fontId="4" fillId="0" borderId="17" xfId="0" applyFont="1" applyBorder="1" applyAlignment="1">
      <alignment horizontal="distributed" vertical="center"/>
    </xf>
    <xf numFmtId="0" fontId="6" fillId="0" borderId="7" xfId="0" applyFont="1" applyBorder="1">
      <alignment vertical="center"/>
    </xf>
    <xf numFmtId="0" fontId="0" fillId="0" borderId="0" xfId="0" applyAlignment="1">
      <alignment horizontal="center" vertical="center"/>
    </xf>
    <xf numFmtId="0" fontId="0" fillId="0" borderId="0" xfId="0" applyAlignment="1">
      <alignment horizontal="right" vertical="center"/>
    </xf>
    <xf numFmtId="0" fontId="0" fillId="0" borderId="15" xfId="0" applyBorder="1" applyAlignment="1">
      <alignment horizontal="center" vertical="center"/>
    </xf>
    <xf numFmtId="0" fontId="0" fillId="0" borderId="18" xfId="0" applyBorder="1" applyAlignment="1">
      <alignment horizontal="center" vertical="center" shrinkToFit="1"/>
    </xf>
    <xf numFmtId="0" fontId="0" fillId="0" borderId="19" xfId="0" applyBorder="1" applyAlignment="1">
      <alignment horizontal="center" vertical="center" shrinkToFit="1"/>
    </xf>
    <xf numFmtId="0" fontId="0" fillId="0" borderId="20" xfId="0" applyBorder="1" applyAlignment="1">
      <alignment horizontal="center" vertical="center" shrinkToFit="1"/>
    </xf>
    <xf numFmtId="0" fontId="0" fillId="0" borderId="0" xfId="0" applyAlignment="1">
      <alignment horizontal="center" vertical="center" shrinkToFit="1"/>
    </xf>
    <xf numFmtId="0" fontId="0" fillId="0" borderId="1" xfId="0" applyBorder="1" applyAlignment="1">
      <alignment horizontal="center" vertical="center"/>
    </xf>
    <xf numFmtId="0" fontId="12" fillId="0" borderId="18" xfId="0" applyFont="1" applyBorder="1" applyAlignment="1">
      <alignment vertical="center" shrinkToFit="1"/>
    </xf>
    <xf numFmtId="0" fontId="0" fillId="0" borderId="0" xfId="0" applyAlignment="1"/>
    <xf numFmtId="0" fontId="13" fillId="0" borderId="0" xfId="0" applyFont="1" applyAlignment="1">
      <alignment horizontal="left" vertical="center"/>
    </xf>
    <xf numFmtId="0" fontId="13" fillId="0" borderId="21" xfId="0" applyFont="1" applyBorder="1" applyAlignment="1">
      <alignment horizontal="center" vertical="center"/>
    </xf>
    <xf numFmtId="0" fontId="2" fillId="0" borderId="15" xfId="0" applyFont="1" applyBorder="1" applyAlignment="1">
      <alignment horizontal="left" vertical="center"/>
    </xf>
    <xf numFmtId="0" fontId="2" fillId="0" borderId="10" xfId="0" applyFont="1" applyBorder="1" applyAlignment="1">
      <alignment horizontal="left" vertical="center"/>
    </xf>
    <xf numFmtId="0" fontId="6" fillId="0" borderId="10" xfId="0" applyFont="1" applyBorder="1" applyAlignment="1">
      <alignment horizontal="center" vertical="center"/>
    </xf>
    <xf numFmtId="176" fontId="4" fillId="0" borderId="0" xfId="0" applyNumberFormat="1" applyFont="1">
      <alignment vertical="center"/>
    </xf>
    <xf numFmtId="176" fontId="4" fillId="0" borderId="0" xfId="0" applyNumberFormat="1" applyFont="1" applyAlignment="1">
      <alignment horizontal="right" vertical="center"/>
    </xf>
    <xf numFmtId="0" fontId="17" fillId="0" borderId="0" xfId="0" applyFont="1">
      <alignment vertical="center"/>
    </xf>
    <xf numFmtId="0" fontId="17" fillId="0" borderId="0" xfId="0" applyFont="1" applyAlignment="1">
      <alignment vertical="center" shrinkToFit="1"/>
    </xf>
    <xf numFmtId="181" fontId="12" fillId="0" borderId="20" xfId="0" applyNumberFormat="1" applyFont="1" applyBorder="1" applyAlignment="1">
      <alignment vertical="center" shrinkToFit="1"/>
    </xf>
    <xf numFmtId="181" fontId="4" fillId="0" borderId="5" xfId="0" applyNumberFormat="1" applyFont="1" applyBorder="1" applyAlignment="1">
      <alignment horizontal="center" vertical="center"/>
    </xf>
    <xf numFmtId="181" fontId="2" fillId="0" borderId="1" xfId="0" applyNumberFormat="1" applyFont="1" applyBorder="1" applyAlignment="1">
      <alignment horizontal="center" vertical="center"/>
    </xf>
    <xf numFmtId="181" fontId="2" fillId="0" borderId="3" xfId="0" applyNumberFormat="1" applyFont="1" applyBorder="1" applyAlignment="1">
      <alignment horizontal="center" vertical="center"/>
    </xf>
    <xf numFmtId="0" fontId="0" fillId="0" borderId="44" xfId="0" applyBorder="1" applyAlignment="1">
      <alignment horizontal="center" vertical="center" shrinkToFit="1"/>
    </xf>
    <xf numFmtId="0" fontId="13" fillId="0" borderId="22" xfId="0" applyFont="1" applyBorder="1" applyAlignment="1">
      <alignment horizontal="left" vertical="center"/>
    </xf>
    <xf numFmtId="0" fontId="13" fillId="0" borderId="23" xfId="0" applyFont="1" applyBorder="1" applyAlignment="1">
      <alignment horizontal="left" vertical="center"/>
    </xf>
    <xf numFmtId="0" fontId="13" fillId="0" borderId="7" xfId="0" applyFont="1" applyBorder="1" applyAlignment="1">
      <alignment horizontal="left" vertical="center"/>
    </xf>
    <xf numFmtId="0" fontId="13" fillId="0" borderId="10" xfId="0" applyFont="1" applyBorder="1" applyAlignment="1">
      <alignment horizontal="center" vertical="center"/>
    </xf>
    <xf numFmtId="0" fontId="0" fillId="0" borderId="0" xfId="0" applyAlignment="1">
      <alignment horizontal="center" vertical="center" shrinkToFit="1"/>
    </xf>
    <xf numFmtId="0" fontId="0" fillId="0" borderId="0" xfId="0" applyAlignment="1">
      <alignment horizontal="center" vertical="center"/>
    </xf>
    <xf numFmtId="0" fontId="0" fillId="0" borderId="0" xfId="0" applyAlignment="1">
      <alignment horizontal="left" vertical="center"/>
    </xf>
    <xf numFmtId="0" fontId="14" fillId="0" borderId="0" xfId="0" applyFont="1" applyAlignment="1">
      <alignment horizontal="center" vertical="center"/>
    </xf>
    <xf numFmtId="0" fontId="12" fillId="0" borderId="0" xfId="0" applyFont="1" applyAlignment="1">
      <alignment horizontal="center" vertical="center"/>
    </xf>
    <xf numFmtId="178" fontId="4" fillId="0" borderId="0" xfId="0" applyNumberFormat="1" applyFont="1" applyAlignment="1">
      <alignment horizontal="left" vertical="center" indent="2" shrinkToFit="1"/>
    </xf>
    <xf numFmtId="0" fontId="4" fillId="0" borderId="0" xfId="0" applyFont="1" applyAlignment="1">
      <alignment horizontal="left" vertical="center" indent="1" shrinkToFit="1"/>
    </xf>
    <xf numFmtId="0" fontId="4" fillId="0" borderId="12" xfId="0" applyFont="1" applyBorder="1" applyAlignment="1">
      <alignment horizontal="left" vertical="center" indent="1" shrinkToFit="1"/>
    </xf>
    <xf numFmtId="0" fontId="4" fillId="0" borderId="16" xfId="0" applyFont="1" applyBorder="1" applyAlignment="1">
      <alignment horizontal="center" vertical="center" textRotation="255"/>
    </xf>
    <xf numFmtId="0" fontId="4" fillId="0" borderId="11" xfId="0" applyFont="1" applyBorder="1" applyAlignment="1">
      <alignment horizontal="center" vertical="center" textRotation="255"/>
    </xf>
    <xf numFmtId="176" fontId="6" fillId="0" borderId="15" xfId="0" applyNumberFormat="1" applyFont="1" applyBorder="1" applyAlignment="1">
      <alignment horizontal="center" vertical="center"/>
    </xf>
    <xf numFmtId="176" fontId="6" fillId="0" borderId="10" xfId="0" applyNumberFormat="1" applyFont="1" applyBorder="1" applyAlignment="1">
      <alignment horizontal="center" vertical="center"/>
    </xf>
    <xf numFmtId="180" fontId="4" fillId="0" borderId="0" xfId="0" applyNumberFormat="1" applyFont="1" applyAlignment="1">
      <alignment horizontal="right" vertical="center"/>
    </xf>
    <xf numFmtId="0" fontId="6" fillId="0" borderId="21" xfId="0" applyFont="1" applyBorder="1" applyAlignment="1">
      <alignment horizontal="right" vertical="center" indent="2"/>
    </xf>
    <xf numFmtId="0" fontId="6" fillId="0" borderId="23" xfId="0" applyFont="1" applyBorder="1" applyAlignment="1">
      <alignment horizontal="right" vertical="center" indent="2"/>
    </xf>
    <xf numFmtId="0" fontId="4" fillId="0" borderId="15" xfId="0" applyFont="1" applyBorder="1" applyAlignment="1">
      <alignment horizontal="center"/>
    </xf>
    <xf numFmtId="0" fontId="9" fillId="0" borderId="16" xfId="0" applyFont="1" applyBorder="1" applyAlignment="1">
      <alignment horizontal="center" vertical="center"/>
    </xf>
    <xf numFmtId="0" fontId="9" fillId="0" borderId="15" xfId="0" applyFont="1" applyBorder="1" applyAlignment="1">
      <alignment horizontal="center" vertical="center"/>
    </xf>
    <xf numFmtId="0" fontId="9" fillId="0" borderId="14" xfId="0" applyFont="1" applyBorder="1" applyAlignment="1">
      <alignment horizontal="center" vertical="center"/>
    </xf>
    <xf numFmtId="0" fontId="9" fillId="0" borderId="11" xfId="0" applyFont="1" applyBorder="1" applyAlignment="1">
      <alignment horizontal="center" vertical="center"/>
    </xf>
    <xf numFmtId="0" fontId="9" fillId="0" borderId="10" xfId="0" applyFont="1" applyBorder="1" applyAlignment="1">
      <alignment horizontal="center" vertical="center"/>
    </xf>
    <xf numFmtId="0" fontId="9" fillId="0" borderId="9" xfId="0" applyFont="1" applyBorder="1" applyAlignment="1">
      <alignment horizontal="center" vertical="center"/>
    </xf>
    <xf numFmtId="0" fontId="4" fillId="0" borderId="0" xfId="0" applyFont="1" applyAlignment="1">
      <alignment horizontal="distributed" vertical="center"/>
    </xf>
    <xf numFmtId="0" fontId="4" fillId="0" borderId="21" xfId="0" applyFont="1" applyBorder="1" applyAlignment="1">
      <alignment horizontal="left" vertical="center"/>
    </xf>
    <xf numFmtId="0" fontId="4" fillId="0" borderId="23" xfId="0" applyFont="1" applyBorder="1" applyAlignment="1">
      <alignment horizontal="left" vertical="center"/>
    </xf>
    <xf numFmtId="0" fontId="4" fillId="0" borderId="7" xfId="0" applyFont="1" applyBorder="1" applyAlignment="1">
      <alignment horizontal="left" vertical="center"/>
    </xf>
    <xf numFmtId="0" fontId="10" fillId="0" borderId="21" xfId="0" applyFont="1" applyBorder="1" applyAlignment="1">
      <alignment horizontal="left" vertical="center" indent="1"/>
    </xf>
    <xf numFmtId="0" fontId="10" fillId="0" borderId="23" xfId="0" applyFont="1" applyBorder="1" applyAlignment="1">
      <alignment horizontal="left" vertical="center" indent="1"/>
    </xf>
    <xf numFmtId="0" fontId="10" fillId="0" borderId="7" xfId="0" applyFont="1" applyBorder="1" applyAlignment="1">
      <alignment horizontal="left" vertical="center" indent="1"/>
    </xf>
    <xf numFmtId="0" fontId="11" fillId="0" borderId="21" xfId="0" applyFont="1" applyBorder="1" applyAlignment="1">
      <alignment horizontal="center" vertical="center"/>
    </xf>
    <xf numFmtId="0" fontId="11" fillId="0" borderId="23" xfId="0" applyFont="1" applyBorder="1" applyAlignment="1">
      <alignment horizontal="center" vertical="center"/>
    </xf>
    <xf numFmtId="0" fontId="11" fillId="0" borderId="7" xfId="0" applyFont="1" applyBorder="1" applyAlignment="1">
      <alignment horizontal="center" vertical="center"/>
    </xf>
    <xf numFmtId="0" fontId="6" fillId="0" borderId="0" xfId="0" applyFont="1" applyAlignment="1">
      <alignment horizontal="center" vertical="center" shrinkToFit="1"/>
    </xf>
    <xf numFmtId="0" fontId="4" fillId="0" borderId="14" xfId="0" applyFont="1" applyBorder="1" applyAlignment="1">
      <alignment horizontal="center" vertical="center" textRotation="255"/>
    </xf>
    <xf numFmtId="0" fontId="4" fillId="0" borderId="9" xfId="0" applyFont="1" applyBorder="1" applyAlignment="1">
      <alignment horizontal="center" vertical="center" textRotation="255"/>
    </xf>
    <xf numFmtId="0" fontId="4" fillId="0" borderId="13" xfId="0" applyFont="1" applyBorder="1" applyAlignment="1">
      <alignment horizontal="center" vertical="center" textRotation="255"/>
    </xf>
    <xf numFmtId="0" fontId="4" fillId="0" borderId="12" xfId="0" applyFont="1" applyBorder="1" applyAlignment="1">
      <alignment horizontal="center" vertical="center" textRotation="255"/>
    </xf>
    <xf numFmtId="0" fontId="2" fillId="0" borderId="1"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176" fontId="15" fillId="0" borderId="27" xfId="0" applyNumberFormat="1" applyFont="1" applyBorder="1" applyAlignment="1">
      <alignment horizontal="center" vertical="center"/>
    </xf>
    <xf numFmtId="176" fontId="15" fillId="0" borderId="28" xfId="0" applyNumberFormat="1" applyFont="1" applyBorder="1" applyAlignment="1">
      <alignment horizontal="center" vertical="center"/>
    </xf>
    <xf numFmtId="176" fontId="15" fillId="0" borderId="29" xfId="0" applyNumberFormat="1" applyFont="1" applyBorder="1" applyAlignment="1">
      <alignment horizontal="center" vertical="center"/>
    </xf>
    <xf numFmtId="176" fontId="15" fillId="0" borderId="30" xfId="0" applyNumberFormat="1" applyFont="1" applyBorder="1" applyAlignment="1">
      <alignment horizontal="center" vertical="center"/>
    </xf>
    <xf numFmtId="0" fontId="3" fillId="0" borderId="0" xfId="0" applyFont="1" applyAlignment="1">
      <alignment horizontal="center" vertical="center" shrinkToFit="1"/>
    </xf>
    <xf numFmtId="0" fontId="2" fillId="0" borderId="24" xfId="0" applyFont="1" applyBorder="1" applyAlignment="1">
      <alignment horizontal="center" vertical="center"/>
    </xf>
    <xf numFmtId="0" fontId="2" fillId="0" borderId="3" xfId="0" applyFont="1" applyBorder="1" applyAlignment="1">
      <alignment horizontal="center" vertical="center"/>
    </xf>
    <xf numFmtId="0" fontId="2" fillId="0" borderId="31" xfId="0" applyFont="1" applyBorder="1" applyAlignment="1">
      <alignment horizontal="center" vertical="center"/>
    </xf>
    <xf numFmtId="0" fontId="2" fillId="0" borderId="5" xfId="0" applyFont="1" applyBorder="1" applyAlignment="1">
      <alignment horizontal="center" vertical="center"/>
    </xf>
    <xf numFmtId="0" fontId="2" fillId="0" borderId="32" xfId="0" applyFont="1" applyBorder="1" applyAlignment="1">
      <alignment horizontal="center" vertical="center"/>
    </xf>
    <xf numFmtId="0" fontId="4" fillId="0" borderId="5" xfId="0" applyFont="1" applyBorder="1" applyAlignment="1">
      <alignment horizontal="center" vertical="center"/>
    </xf>
    <xf numFmtId="176" fontId="2" fillId="0" borderId="21" xfId="0" applyNumberFormat="1" applyFont="1" applyBorder="1" applyAlignment="1">
      <alignment horizontal="right" vertical="center"/>
    </xf>
    <xf numFmtId="176" fontId="2" fillId="0" borderId="23" xfId="0" applyNumberFormat="1" applyFont="1" applyBorder="1" applyAlignment="1">
      <alignment horizontal="right" vertical="center"/>
    </xf>
    <xf numFmtId="176" fontId="2" fillId="0" borderId="33" xfId="0" applyNumberFormat="1" applyFont="1" applyBorder="1" applyAlignment="1">
      <alignment horizontal="right" vertical="center"/>
    </xf>
    <xf numFmtId="176" fontId="2" fillId="0" borderId="34" xfId="0" applyNumberFormat="1" applyFont="1" applyBorder="1" applyAlignment="1">
      <alignment horizontal="right" vertical="center"/>
    </xf>
    <xf numFmtId="179" fontId="2" fillId="0" borderId="35" xfId="0" applyNumberFormat="1" applyFont="1" applyBorder="1" applyAlignment="1">
      <alignment horizontal="center" vertical="center"/>
    </xf>
    <xf numFmtId="179" fontId="2" fillId="0" borderId="1" xfId="0" applyNumberFormat="1" applyFont="1" applyBorder="1" applyAlignment="1">
      <alignment horizontal="center" vertical="center"/>
    </xf>
    <xf numFmtId="179" fontId="2" fillId="0" borderId="36" xfId="0" applyNumberFormat="1" applyFont="1" applyBorder="1" applyAlignment="1">
      <alignment horizontal="center" vertical="center"/>
    </xf>
    <xf numFmtId="179" fontId="2" fillId="0" borderId="3" xfId="0" applyNumberFormat="1" applyFont="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center" vertical="center"/>
    </xf>
    <xf numFmtId="179" fontId="4" fillId="0" borderId="37" xfId="0" applyNumberFormat="1" applyFont="1" applyBorder="1" applyAlignment="1">
      <alignment horizontal="center" vertical="center"/>
    </xf>
    <xf numFmtId="179" fontId="4" fillId="0" borderId="5" xfId="0" applyNumberFormat="1" applyFont="1" applyBorder="1" applyAlignment="1">
      <alignment horizontal="center" vertical="center"/>
    </xf>
    <xf numFmtId="0" fontId="4" fillId="0" borderId="25" xfId="0" applyFont="1" applyBorder="1" applyAlignment="1">
      <alignment horizontal="center" vertical="center"/>
    </xf>
    <xf numFmtId="0" fontId="4" fillId="0" borderId="27" xfId="0" applyFont="1" applyBorder="1" applyAlignment="1">
      <alignment horizontal="center" vertical="center"/>
    </xf>
    <xf numFmtId="0" fontId="4" fillId="0" borderId="26" xfId="0" applyFont="1" applyBorder="1" applyAlignment="1">
      <alignment horizontal="center" vertical="center"/>
    </xf>
    <xf numFmtId="0" fontId="4" fillId="0" borderId="29" xfId="0" applyFont="1" applyBorder="1" applyAlignment="1">
      <alignment horizontal="center" vertical="center"/>
    </xf>
    <xf numFmtId="0" fontId="2" fillId="0" borderId="38" xfId="0" applyFont="1" applyBorder="1" applyAlignment="1">
      <alignment horizontal="center" vertical="center"/>
    </xf>
    <xf numFmtId="0" fontId="2" fillId="0" borderId="27"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0" borderId="29" xfId="0" applyFont="1" applyBorder="1" applyAlignment="1">
      <alignment horizontal="center" vertical="center"/>
    </xf>
    <xf numFmtId="0" fontId="2" fillId="0" borderId="41" xfId="0" applyFont="1" applyBorder="1" applyAlignment="1">
      <alignment horizontal="center" vertical="center"/>
    </xf>
    <xf numFmtId="0" fontId="16" fillId="0" borderId="0" xfId="0" applyFont="1" applyAlignment="1">
      <alignment horizontal="center" vertical="center"/>
    </xf>
    <xf numFmtId="176" fontId="16" fillId="0" borderId="0" xfId="0" applyNumberFormat="1" applyFont="1" applyAlignment="1">
      <alignment horizontal="center" vertical="center"/>
    </xf>
    <xf numFmtId="0" fontId="6" fillId="0" borderId="0" xfId="0" applyFont="1" applyAlignment="1">
      <alignment horizontal="center"/>
    </xf>
    <xf numFmtId="0" fontId="6" fillId="0" borderId="10" xfId="0" applyFont="1" applyBorder="1" applyAlignment="1">
      <alignment horizontal="center"/>
    </xf>
    <xf numFmtId="178" fontId="6" fillId="0" borderId="0" xfId="0" applyNumberFormat="1" applyFont="1" applyAlignment="1">
      <alignment horizontal="center" shrinkToFit="1"/>
    </xf>
    <xf numFmtId="178" fontId="6" fillId="0" borderId="10" xfId="0" applyNumberFormat="1" applyFont="1" applyBorder="1" applyAlignment="1">
      <alignment horizontal="center" shrinkToFit="1"/>
    </xf>
    <xf numFmtId="0" fontId="2" fillId="0" borderId="33" xfId="0" applyFont="1" applyBorder="1" applyAlignment="1">
      <alignment horizontal="center" vertical="center"/>
    </xf>
    <xf numFmtId="0" fontId="2" fillId="0" borderId="8" xfId="0" applyFont="1" applyBorder="1" applyAlignment="1">
      <alignment horizontal="center" vertical="center"/>
    </xf>
    <xf numFmtId="0" fontId="4" fillId="0" borderId="38" xfId="0" applyFont="1" applyBorder="1" applyAlignment="1">
      <alignment horizontal="center" vertical="center"/>
    </xf>
    <xf numFmtId="0" fontId="4" fillId="0" borderId="28" xfId="0" applyFont="1" applyBorder="1" applyAlignment="1">
      <alignment horizontal="center" vertical="center"/>
    </xf>
    <xf numFmtId="0" fontId="4" fillId="0" borderId="40" xfId="0" applyFont="1" applyBorder="1" applyAlignment="1">
      <alignment horizontal="center" vertical="center"/>
    </xf>
    <xf numFmtId="0" fontId="4" fillId="0" borderId="30" xfId="0" applyFont="1" applyBorder="1" applyAlignment="1">
      <alignment horizontal="center" vertical="center"/>
    </xf>
    <xf numFmtId="0" fontId="0" fillId="0" borderId="0" xfId="0" applyAlignment="1">
      <alignment vertical="center"/>
    </xf>
    <xf numFmtId="0" fontId="0" fillId="0" borderId="1" xfId="0" applyBorder="1">
      <alignment vertical="center"/>
    </xf>
    <xf numFmtId="0" fontId="0" fillId="0" borderId="0" xfId="0"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127635</xdr:colOff>
      <xdr:row>6</xdr:row>
      <xdr:rowOff>47625</xdr:rowOff>
    </xdr:from>
    <xdr:to>
      <xdr:col>2</xdr:col>
      <xdr:colOff>392625</xdr:colOff>
      <xdr:row>6</xdr:row>
      <xdr:rowOff>371475</xdr:rowOff>
    </xdr:to>
    <xdr:sp macro="" textlink="">
      <xdr:nvSpPr>
        <xdr:cNvPr id="2" name="円/楕円 1">
          <a:extLst>
            <a:ext uri="{FF2B5EF4-FFF2-40B4-BE49-F238E27FC236}">
              <a16:creationId xmlns:a16="http://schemas.microsoft.com/office/drawing/2014/main" id="{C36E4511-0F44-4C7E-B0FB-CBC862E9B426}"/>
            </a:ext>
          </a:extLst>
        </xdr:cNvPr>
        <xdr:cNvSpPr/>
      </xdr:nvSpPr>
      <xdr:spPr>
        <a:xfrm>
          <a:off x="1514475" y="1076325"/>
          <a:ext cx="295275" cy="1238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3"/>
  <sheetViews>
    <sheetView tabSelected="1" workbookViewId="0">
      <selection activeCell="F8" sqref="F8:K8"/>
    </sheetView>
  </sheetViews>
  <sheetFormatPr defaultRowHeight="13.5" x14ac:dyDescent="0.15"/>
  <cols>
    <col min="1" max="1" width="4.5" customWidth="1"/>
    <col min="2" max="2" width="15.125" customWidth="1"/>
    <col min="3" max="5" width="5" customWidth="1"/>
    <col min="6" max="6" width="12.375" customWidth="1"/>
    <col min="7" max="7" width="1.375" customWidth="1"/>
    <col min="8" max="8" width="15.125" customWidth="1"/>
    <col min="9" max="11" width="5" customWidth="1"/>
    <col min="12" max="12" width="12.375" customWidth="1"/>
    <col min="13" max="13" width="3.375" customWidth="1"/>
    <col min="15" max="15" width="10.125" hidden="1" customWidth="1"/>
    <col min="16" max="16" width="3.5" hidden="1" customWidth="1"/>
    <col min="17" max="17" width="0" hidden="1" customWidth="1"/>
  </cols>
  <sheetData>
    <row r="1" spans="1:17" ht="19.5" customHeight="1" x14ac:dyDescent="0.15">
      <c r="A1" s="149" t="s">
        <v>67</v>
      </c>
      <c r="B1" s="149"/>
      <c r="C1" s="149"/>
      <c r="D1" s="149"/>
    </row>
    <row r="2" spans="1:17" ht="31.5" customHeight="1" x14ac:dyDescent="0.15">
      <c r="B2" s="65" t="s">
        <v>68</v>
      </c>
      <c r="C2" s="65"/>
      <c r="D2" s="65"/>
      <c r="E2" s="65"/>
      <c r="F2" s="65"/>
      <c r="G2" s="65"/>
      <c r="H2" s="65"/>
      <c r="I2" s="65"/>
      <c r="J2" s="65"/>
      <c r="K2" s="65"/>
      <c r="L2" s="65"/>
    </row>
    <row r="3" spans="1:17" ht="24.75" customHeight="1" x14ac:dyDescent="0.15">
      <c r="B3" s="66" t="s">
        <v>47</v>
      </c>
      <c r="C3" s="66"/>
      <c r="D3" s="66"/>
      <c r="E3" s="66"/>
      <c r="F3" s="66"/>
      <c r="G3" s="66"/>
      <c r="H3" s="66"/>
      <c r="I3" s="66"/>
      <c r="J3" s="66"/>
      <c r="K3" s="66"/>
      <c r="L3" s="66"/>
    </row>
    <row r="4" spans="1:17" ht="24" customHeight="1" x14ac:dyDescent="0.15">
      <c r="A4" s="63" t="s">
        <v>48</v>
      </c>
      <c r="B4" s="63"/>
      <c r="C4" s="63"/>
      <c r="D4" s="63"/>
      <c r="E4" s="63"/>
    </row>
    <row r="5" spans="1:17" ht="24" customHeight="1" x14ac:dyDescent="0.15">
      <c r="A5" s="63" t="s">
        <v>69</v>
      </c>
      <c r="B5" s="63"/>
      <c r="C5" s="63"/>
      <c r="D5" s="63"/>
      <c r="E5" s="63"/>
      <c r="F5" t="s">
        <v>27</v>
      </c>
    </row>
    <row r="6" spans="1:17" ht="14.25" customHeight="1" x14ac:dyDescent="0.15">
      <c r="A6" s="34"/>
      <c r="B6" s="34"/>
      <c r="C6" s="34"/>
      <c r="D6" s="34"/>
      <c r="E6" s="34"/>
    </row>
    <row r="7" spans="1:17" ht="24" customHeight="1" x14ac:dyDescent="0.15">
      <c r="A7" s="64" t="s">
        <v>49</v>
      </c>
      <c r="B7" s="64"/>
      <c r="C7" s="64"/>
      <c r="D7" s="64"/>
      <c r="E7" s="64"/>
      <c r="F7" s="64"/>
      <c r="G7" s="64"/>
      <c r="H7" s="64"/>
      <c r="I7" s="64"/>
    </row>
    <row r="8" spans="1:17" ht="33.75" customHeight="1" x14ac:dyDescent="0.15">
      <c r="A8" s="66" t="s">
        <v>65</v>
      </c>
      <c r="B8" s="66"/>
      <c r="C8" s="66"/>
      <c r="D8" s="66"/>
      <c r="E8" s="66"/>
      <c r="F8" s="61"/>
      <c r="G8" s="61"/>
      <c r="H8" s="61"/>
      <c r="I8" s="61"/>
      <c r="J8" s="61"/>
      <c r="K8" s="61"/>
      <c r="L8" t="s">
        <v>50</v>
      </c>
    </row>
    <row r="9" spans="1:17" ht="9" customHeight="1" x14ac:dyDescent="0.15">
      <c r="A9" s="34"/>
      <c r="B9" s="34"/>
      <c r="C9" s="34"/>
      <c r="D9" s="34"/>
      <c r="E9" s="34"/>
      <c r="F9" s="34"/>
      <c r="G9" s="34"/>
      <c r="H9" s="36"/>
      <c r="I9" s="36"/>
      <c r="J9" s="36"/>
      <c r="K9" s="36"/>
    </row>
    <row r="10" spans="1:17" ht="33.75" customHeight="1" x14ac:dyDescent="0.15">
      <c r="F10" s="35" t="s">
        <v>51</v>
      </c>
      <c r="G10" s="35"/>
      <c r="H10" s="61"/>
      <c r="I10" s="61"/>
      <c r="J10" s="61"/>
      <c r="K10" s="61"/>
      <c r="L10" s="61"/>
      <c r="M10" s="43" t="s">
        <v>59</v>
      </c>
    </row>
    <row r="11" spans="1:17" ht="9" customHeight="1" x14ac:dyDescent="0.15">
      <c r="F11" s="35"/>
      <c r="G11" s="35"/>
      <c r="H11" s="36"/>
      <c r="I11" s="36"/>
      <c r="J11" s="36"/>
      <c r="K11" s="36"/>
      <c r="L11" s="36"/>
    </row>
    <row r="12" spans="1:17" ht="33.75" customHeight="1" x14ac:dyDescent="0.15">
      <c r="F12" s="35" t="s">
        <v>52</v>
      </c>
      <c r="G12" s="35"/>
      <c r="H12" s="61"/>
      <c r="I12" s="61"/>
      <c r="J12" s="61"/>
      <c r="K12" s="61"/>
      <c r="L12" s="61"/>
    </row>
    <row r="13" spans="1:17" ht="30.75" customHeight="1" x14ac:dyDescent="0.15">
      <c r="B13" t="str">
        <f>"参加者　　男子　"&amp;COUNTIF(D15:D24:J15:J24,"男")&amp;"名　　　　女子　"&amp;COUNTIF(D15:D24:J15:J24,"女")&amp;"名"</f>
        <v>参加者　　男子　0名　　　　女子　0名</v>
      </c>
    </row>
    <row r="14" spans="1:17" ht="30.75" customHeight="1" x14ac:dyDescent="0.15">
      <c r="B14" s="37" t="s">
        <v>53</v>
      </c>
      <c r="C14" s="38" t="s">
        <v>17</v>
      </c>
      <c r="D14" s="38" t="s">
        <v>57</v>
      </c>
      <c r="E14" s="38" t="s">
        <v>54</v>
      </c>
      <c r="F14" s="39" t="s">
        <v>14</v>
      </c>
      <c r="G14" s="40"/>
      <c r="H14" s="37" t="s">
        <v>53</v>
      </c>
      <c r="I14" s="38" t="s">
        <v>17</v>
      </c>
      <c r="J14" s="38" t="s">
        <v>57</v>
      </c>
      <c r="K14" s="38" t="s">
        <v>54</v>
      </c>
      <c r="L14" s="39" t="s">
        <v>14</v>
      </c>
      <c r="O14">
        <f>COUNTA(B15:B24)</f>
        <v>0</v>
      </c>
    </row>
    <row r="15" spans="1:17" ht="30.75" customHeight="1" x14ac:dyDescent="0.15">
      <c r="A15" s="51">
        <v>1</v>
      </c>
      <c r="B15" s="42"/>
      <c r="C15" s="38"/>
      <c r="D15" s="38"/>
      <c r="E15" s="57"/>
      <c r="F15" s="53" t="str">
        <f>IF(B15="","",$F$15)</f>
        <v/>
      </c>
      <c r="G15" s="52">
        <v>11</v>
      </c>
      <c r="H15" s="42"/>
      <c r="I15" s="38"/>
      <c r="J15" s="38"/>
      <c r="K15" s="57"/>
      <c r="L15" s="53" t="str">
        <f t="shared" ref="L15:L24" si="0">IF(H15="","",$F$15)</f>
        <v/>
      </c>
      <c r="O15">
        <f t="shared" ref="O15:O24" si="1">IFERROR(IF($O$14&gt;=A15,B15,VLOOKUP(P15,$G$15:$H$24,2,FALSE)),"")</f>
        <v>0</v>
      </c>
      <c r="P15">
        <f>10-O14+1</f>
        <v>11</v>
      </c>
      <c r="Q15">
        <f>IF(P15&lt;=10,C15,VLOOKUP(P15,$G$15:$I$24,3,FALSE))</f>
        <v>0</v>
      </c>
    </row>
    <row r="16" spans="1:17" ht="30.75" customHeight="1" x14ac:dyDescent="0.15">
      <c r="A16" s="51">
        <v>2</v>
      </c>
      <c r="B16" s="42"/>
      <c r="C16" s="38"/>
      <c r="D16" s="38"/>
      <c r="E16" s="57"/>
      <c r="F16" s="53" t="str">
        <f>IF(B16="","",$F$15)</f>
        <v/>
      </c>
      <c r="G16" s="52">
        <v>12</v>
      </c>
      <c r="H16" s="42"/>
      <c r="I16" s="38"/>
      <c r="J16" s="38"/>
      <c r="K16" s="57"/>
      <c r="L16" s="53" t="str">
        <f t="shared" si="0"/>
        <v/>
      </c>
      <c r="O16">
        <f t="shared" si="1"/>
        <v>0</v>
      </c>
      <c r="P16">
        <f>P15+1</f>
        <v>12</v>
      </c>
      <c r="Q16">
        <f t="shared" ref="Q16:Q26" si="2">IF(P16&lt;=10,C16,VLOOKUP(P16,$G$15:$I$24,3,FALSE))</f>
        <v>0</v>
      </c>
    </row>
    <row r="17" spans="1:17" ht="30.75" customHeight="1" x14ac:dyDescent="0.15">
      <c r="A17" s="51">
        <v>3</v>
      </c>
      <c r="B17" s="42"/>
      <c r="C17" s="38"/>
      <c r="D17" s="38"/>
      <c r="E17" s="57"/>
      <c r="F17" s="53" t="str">
        <f t="shared" ref="F17:F24" si="3">IF(B17="","",$F$15)</f>
        <v/>
      </c>
      <c r="G17" s="52">
        <v>13</v>
      </c>
      <c r="H17" s="42"/>
      <c r="I17" s="38"/>
      <c r="J17" s="38"/>
      <c r="K17" s="57"/>
      <c r="L17" s="53" t="str">
        <f t="shared" si="0"/>
        <v/>
      </c>
      <c r="O17">
        <f t="shared" si="1"/>
        <v>0</v>
      </c>
      <c r="P17">
        <f t="shared" ref="P17:P26" si="4">P16+1</f>
        <v>13</v>
      </c>
      <c r="Q17">
        <f t="shared" si="2"/>
        <v>0</v>
      </c>
    </row>
    <row r="18" spans="1:17" ht="30.75" customHeight="1" x14ac:dyDescent="0.15">
      <c r="A18" s="51">
        <v>4</v>
      </c>
      <c r="B18" s="42"/>
      <c r="C18" s="38"/>
      <c r="D18" s="38"/>
      <c r="E18" s="57"/>
      <c r="F18" s="53" t="str">
        <f t="shared" si="3"/>
        <v/>
      </c>
      <c r="G18" s="52">
        <v>14</v>
      </c>
      <c r="H18" s="42"/>
      <c r="I18" s="38"/>
      <c r="J18" s="38"/>
      <c r="K18" s="57"/>
      <c r="L18" s="53" t="str">
        <f t="shared" si="0"/>
        <v/>
      </c>
      <c r="O18">
        <f t="shared" si="1"/>
        <v>0</v>
      </c>
      <c r="P18">
        <f t="shared" si="4"/>
        <v>14</v>
      </c>
      <c r="Q18">
        <f t="shared" si="2"/>
        <v>0</v>
      </c>
    </row>
    <row r="19" spans="1:17" ht="30.75" customHeight="1" x14ac:dyDescent="0.15">
      <c r="A19" s="51">
        <v>5</v>
      </c>
      <c r="B19" s="42"/>
      <c r="C19" s="38"/>
      <c r="D19" s="38"/>
      <c r="E19" s="57"/>
      <c r="F19" s="53" t="str">
        <f t="shared" si="3"/>
        <v/>
      </c>
      <c r="G19" s="52">
        <v>15</v>
      </c>
      <c r="H19" s="42"/>
      <c r="I19" s="38"/>
      <c r="J19" s="38"/>
      <c r="K19" s="57"/>
      <c r="L19" s="53" t="str">
        <f t="shared" si="0"/>
        <v/>
      </c>
      <c r="O19">
        <f t="shared" si="1"/>
        <v>0</v>
      </c>
      <c r="P19">
        <f t="shared" si="4"/>
        <v>15</v>
      </c>
      <c r="Q19">
        <f t="shared" si="2"/>
        <v>0</v>
      </c>
    </row>
    <row r="20" spans="1:17" ht="30.75" customHeight="1" x14ac:dyDescent="0.15">
      <c r="A20" s="51">
        <v>6</v>
      </c>
      <c r="B20" s="42"/>
      <c r="C20" s="38"/>
      <c r="D20" s="38"/>
      <c r="E20" s="57"/>
      <c r="F20" s="53" t="str">
        <f t="shared" si="3"/>
        <v/>
      </c>
      <c r="G20" s="52">
        <v>16</v>
      </c>
      <c r="H20" s="42"/>
      <c r="I20" s="38"/>
      <c r="J20" s="38"/>
      <c r="K20" s="57"/>
      <c r="L20" s="53" t="str">
        <f t="shared" si="0"/>
        <v/>
      </c>
      <c r="O20">
        <f t="shared" si="1"/>
        <v>0</v>
      </c>
      <c r="P20">
        <f t="shared" si="4"/>
        <v>16</v>
      </c>
      <c r="Q20">
        <f t="shared" si="2"/>
        <v>0</v>
      </c>
    </row>
    <row r="21" spans="1:17" ht="30.75" customHeight="1" x14ac:dyDescent="0.15">
      <c r="A21" s="51">
        <v>7</v>
      </c>
      <c r="B21" s="42"/>
      <c r="C21" s="38"/>
      <c r="D21" s="38"/>
      <c r="E21" s="57"/>
      <c r="F21" s="53" t="str">
        <f t="shared" si="3"/>
        <v/>
      </c>
      <c r="G21" s="52">
        <v>17</v>
      </c>
      <c r="H21" s="42"/>
      <c r="I21" s="38"/>
      <c r="J21" s="38"/>
      <c r="K21" s="57"/>
      <c r="L21" s="53" t="str">
        <f t="shared" si="0"/>
        <v/>
      </c>
      <c r="O21">
        <f t="shared" si="1"/>
        <v>0</v>
      </c>
      <c r="P21">
        <f t="shared" si="4"/>
        <v>17</v>
      </c>
      <c r="Q21">
        <f t="shared" si="2"/>
        <v>0</v>
      </c>
    </row>
    <row r="22" spans="1:17" ht="30.75" customHeight="1" x14ac:dyDescent="0.15">
      <c r="A22" s="51">
        <v>8</v>
      </c>
      <c r="B22" s="42"/>
      <c r="C22" s="38"/>
      <c r="D22" s="38"/>
      <c r="E22" s="57"/>
      <c r="F22" s="53" t="str">
        <f t="shared" si="3"/>
        <v/>
      </c>
      <c r="G22" s="52">
        <v>18</v>
      </c>
      <c r="H22" s="42"/>
      <c r="I22" s="38"/>
      <c r="J22" s="38"/>
      <c r="K22" s="57"/>
      <c r="L22" s="53" t="str">
        <f t="shared" si="0"/>
        <v/>
      </c>
      <c r="O22">
        <f t="shared" si="1"/>
        <v>0</v>
      </c>
      <c r="P22">
        <f t="shared" si="4"/>
        <v>18</v>
      </c>
      <c r="Q22">
        <f t="shared" si="2"/>
        <v>0</v>
      </c>
    </row>
    <row r="23" spans="1:17" ht="30.75" customHeight="1" x14ac:dyDescent="0.15">
      <c r="A23" s="51">
        <v>9</v>
      </c>
      <c r="B23" s="42"/>
      <c r="C23" s="38"/>
      <c r="D23" s="38"/>
      <c r="E23" s="57"/>
      <c r="F23" s="53" t="str">
        <f t="shared" si="3"/>
        <v/>
      </c>
      <c r="G23" s="52">
        <v>19</v>
      </c>
      <c r="H23" s="42"/>
      <c r="I23" s="38"/>
      <c r="J23" s="38"/>
      <c r="K23" s="57"/>
      <c r="L23" s="53" t="str">
        <f t="shared" si="0"/>
        <v/>
      </c>
      <c r="O23">
        <f t="shared" si="1"/>
        <v>0</v>
      </c>
      <c r="P23">
        <f t="shared" si="4"/>
        <v>19</v>
      </c>
      <c r="Q23">
        <f t="shared" si="2"/>
        <v>0</v>
      </c>
    </row>
    <row r="24" spans="1:17" ht="30.75" customHeight="1" x14ac:dyDescent="0.15">
      <c r="A24" s="51">
        <v>10</v>
      </c>
      <c r="B24" s="42"/>
      <c r="C24" s="38"/>
      <c r="D24" s="38"/>
      <c r="E24" s="57"/>
      <c r="F24" s="53" t="str">
        <f t="shared" si="3"/>
        <v/>
      </c>
      <c r="G24" s="52">
        <v>20</v>
      </c>
      <c r="H24" s="42"/>
      <c r="I24" s="38"/>
      <c r="J24" s="38"/>
      <c r="K24" s="57"/>
      <c r="L24" s="53" t="str">
        <f t="shared" si="0"/>
        <v/>
      </c>
      <c r="O24">
        <f t="shared" si="1"/>
        <v>0</v>
      </c>
      <c r="P24">
        <f t="shared" si="4"/>
        <v>20</v>
      </c>
      <c r="Q24">
        <f t="shared" si="2"/>
        <v>0</v>
      </c>
    </row>
    <row r="25" spans="1:17" x14ac:dyDescent="0.15">
      <c r="B25" s="62" t="s">
        <v>58</v>
      </c>
      <c r="C25" s="62"/>
      <c r="D25" s="62"/>
      <c r="E25" s="62"/>
      <c r="F25" s="62"/>
      <c r="G25" s="62"/>
      <c r="H25" s="62"/>
      <c r="I25" s="62"/>
      <c r="J25" s="62"/>
      <c r="K25" s="62"/>
      <c r="L25" s="62"/>
      <c r="O25" t="e">
        <f>VLOOKUP(P25,$G$15:$H$24,2,FALSE)</f>
        <v>#N/A</v>
      </c>
      <c r="P25">
        <f t="shared" si="4"/>
        <v>21</v>
      </c>
      <c r="Q25" t="e">
        <f t="shared" si="2"/>
        <v>#N/A</v>
      </c>
    </row>
    <row r="26" spans="1:17" x14ac:dyDescent="0.15">
      <c r="O26" t="e">
        <f>VLOOKUP(P26,$G$15:$H$24,2,FALSE)</f>
        <v>#N/A</v>
      </c>
      <c r="P26">
        <f t="shared" si="4"/>
        <v>22</v>
      </c>
      <c r="Q26" t="e">
        <f t="shared" si="2"/>
        <v>#N/A</v>
      </c>
    </row>
    <row r="27" spans="1:17" ht="27.75" customHeight="1" x14ac:dyDescent="0.15">
      <c r="B27" s="41" t="s">
        <v>55</v>
      </c>
      <c r="C27" s="45"/>
      <c r="D27" s="58"/>
      <c r="E27" s="59"/>
      <c r="F27" s="59"/>
      <c r="G27" s="60"/>
      <c r="H27" s="150"/>
    </row>
    <row r="28" spans="1:17" ht="27.75" customHeight="1" x14ac:dyDescent="0.15">
      <c r="B28" s="41" t="s">
        <v>55</v>
      </c>
      <c r="C28" s="45"/>
      <c r="D28" s="58"/>
      <c r="E28" s="59"/>
      <c r="F28" s="59"/>
      <c r="G28" s="60"/>
      <c r="H28" s="150"/>
    </row>
    <row r="29" spans="1:17" ht="27.75" customHeight="1" x14ac:dyDescent="0.15">
      <c r="B29" s="41" t="s">
        <v>55</v>
      </c>
      <c r="C29" s="45"/>
      <c r="D29" s="58"/>
      <c r="E29" s="59"/>
      <c r="F29" s="59"/>
      <c r="G29" s="60"/>
      <c r="H29" s="150"/>
    </row>
    <row r="30" spans="1:17" ht="27.75" customHeight="1" x14ac:dyDescent="0.15">
      <c r="B30" s="41" t="s">
        <v>55</v>
      </c>
      <c r="C30" s="45"/>
      <c r="D30" s="58"/>
      <c r="E30" s="59"/>
      <c r="F30" s="59"/>
      <c r="G30" s="60"/>
      <c r="H30" s="150"/>
      <c r="I30" s="44"/>
      <c r="J30" s="44"/>
      <c r="K30" s="44"/>
      <c r="L30" s="44"/>
    </row>
    <row r="31" spans="1:17" ht="27.75" customHeight="1" x14ac:dyDescent="0.15">
      <c r="B31" s="41" t="s">
        <v>55</v>
      </c>
      <c r="C31" s="45"/>
      <c r="D31" s="58"/>
      <c r="E31" s="59"/>
      <c r="F31" s="59"/>
      <c r="G31" s="60"/>
      <c r="H31" s="150"/>
      <c r="I31" s="44"/>
      <c r="J31" s="44"/>
      <c r="K31" s="44"/>
      <c r="L31" s="44"/>
    </row>
    <row r="32" spans="1:17" x14ac:dyDescent="0.15">
      <c r="B32" t="s">
        <v>56</v>
      </c>
    </row>
    <row r="33" spans="2:6" x14ac:dyDescent="0.15">
      <c r="B33" s="151" t="s">
        <v>70</v>
      </c>
      <c r="C33" s="151"/>
      <c r="D33" s="151"/>
      <c r="E33" s="151"/>
      <c r="F33" s="151"/>
    </row>
  </sheetData>
  <mergeCells count="16">
    <mergeCell ref="B33:F33"/>
    <mergeCell ref="A7:I7"/>
    <mergeCell ref="D27:G27"/>
    <mergeCell ref="B2:L2"/>
    <mergeCell ref="B3:L3"/>
    <mergeCell ref="A4:E4"/>
    <mergeCell ref="A5:E5"/>
    <mergeCell ref="A8:E8"/>
    <mergeCell ref="F8:K8"/>
    <mergeCell ref="D30:G30"/>
    <mergeCell ref="D31:G31"/>
    <mergeCell ref="D29:G29"/>
    <mergeCell ref="D28:G28"/>
    <mergeCell ref="H10:L10"/>
    <mergeCell ref="H12:L12"/>
    <mergeCell ref="B25:L25"/>
  </mergeCells>
  <phoneticPr fontId="1"/>
  <dataValidations count="5">
    <dataValidation type="list" allowBlank="1" showInputMessage="1" showErrorMessage="1" sqref="C15:C24 I15:I24" xr:uid="{00000000-0002-0000-0000-000000000000}">
      <formula1>"1,2,3"</formula1>
    </dataValidation>
    <dataValidation type="list" allowBlank="1" showInputMessage="1" showErrorMessage="1" sqref="D15:D24 J15:J24" xr:uid="{00000000-0002-0000-0000-000001000000}">
      <formula1>"男,女"</formula1>
    </dataValidation>
    <dataValidation type="list" allowBlank="1" showInputMessage="1" showErrorMessage="1" sqref="E15:E24 K15:K24" xr:uid="{00000000-0002-0000-0000-000002000000}">
      <formula1>"A,B,C,D,E,F,G,H"</formula1>
    </dataValidation>
    <dataValidation type="list" allowBlank="1" showInputMessage="1" showErrorMessage="1" sqref="C27:C31" xr:uid="{00000000-0002-0000-0000-000003000000}">
      <formula1>"○"</formula1>
    </dataValidation>
    <dataValidation type="list" allowBlank="1" showInputMessage="1" showErrorMessage="1" sqref="H27:H31" xr:uid="{8BE05ABA-6499-4681-B007-E81BE7C998FD}">
      <formula1>"送迎あり,送迎なし"</formula1>
    </dataValidation>
  </dataValidations>
  <printOptions horizontalCentered="1"/>
  <pageMargins left="0.31496062992125984" right="0.31496062992125984" top="0.55118110236220474" bottom="0.5511811023622047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7"/>
  <sheetViews>
    <sheetView topLeftCell="A4" workbookViewId="0">
      <selection activeCell="D11" sqref="D11:J11"/>
    </sheetView>
  </sheetViews>
  <sheetFormatPr defaultColWidth="9" defaultRowHeight="13.5" x14ac:dyDescent="0.15"/>
  <cols>
    <col min="1" max="2" width="4.5" style="1" customWidth="1"/>
    <col min="3" max="3" width="15" style="1" customWidth="1"/>
    <col min="4" max="16384" width="9" style="1"/>
  </cols>
  <sheetData>
    <row r="1" spans="1:10" ht="15" customHeight="1" x14ac:dyDescent="0.15">
      <c r="A1" s="78" t="s">
        <v>45</v>
      </c>
      <c r="B1" s="79"/>
      <c r="C1" s="79"/>
      <c r="D1" s="79"/>
      <c r="E1" s="79"/>
      <c r="F1" s="79"/>
      <c r="G1" s="79"/>
      <c r="H1" s="79"/>
      <c r="I1" s="79"/>
      <c r="J1" s="80"/>
    </row>
    <row r="2" spans="1:10" ht="26.25" customHeight="1" x14ac:dyDescent="0.15">
      <c r="A2" s="81"/>
      <c r="B2" s="82"/>
      <c r="C2" s="82"/>
      <c r="D2" s="82"/>
      <c r="E2" s="82"/>
      <c r="F2" s="82"/>
      <c r="G2" s="82"/>
      <c r="H2" s="82"/>
      <c r="I2" s="82"/>
      <c r="J2" s="83"/>
    </row>
    <row r="3" spans="1:10" ht="45" customHeight="1" x14ac:dyDescent="0.15">
      <c r="A3" s="70" t="s">
        <v>44</v>
      </c>
      <c r="B3" s="95"/>
      <c r="C3" s="32" t="s">
        <v>14</v>
      </c>
      <c r="D3" s="88" t="str">
        <f>申込書!$F$8&amp;申込書!$L$8</f>
        <v>高等学校</v>
      </c>
      <c r="E3" s="89"/>
      <c r="F3" s="89"/>
      <c r="G3" s="89"/>
      <c r="H3" s="89"/>
      <c r="I3" s="89"/>
      <c r="J3" s="90"/>
    </row>
    <row r="4" spans="1:10" ht="45" customHeight="1" x14ac:dyDescent="0.15">
      <c r="A4" s="97"/>
      <c r="B4" s="98"/>
      <c r="C4" s="28" t="s">
        <v>43</v>
      </c>
      <c r="D4" s="91">
        <f>申込書!H12</f>
        <v>0</v>
      </c>
      <c r="E4" s="92"/>
      <c r="F4" s="92"/>
      <c r="G4" s="92"/>
      <c r="H4" s="92"/>
      <c r="I4" s="92"/>
      <c r="J4" s="93"/>
    </row>
    <row r="5" spans="1:10" ht="45" customHeight="1" x14ac:dyDescent="0.15">
      <c r="A5" s="71"/>
      <c r="B5" s="96"/>
      <c r="C5" s="27" t="s">
        <v>42</v>
      </c>
      <c r="D5" s="75"/>
      <c r="E5" s="76"/>
      <c r="F5" s="76"/>
      <c r="G5" s="76"/>
      <c r="H5" s="76"/>
      <c r="I5" s="76"/>
      <c r="J5" s="33" t="s">
        <v>46</v>
      </c>
    </row>
    <row r="6" spans="1:10" ht="30" customHeight="1" x14ac:dyDescent="0.15">
      <c r="A6" s="70" t="s">
        <v>41</v>
      </c>
      <c r="B6" s="95" t="s">
        <v>40</v>
      </c>
      <c r="C6" s="31" t="s">
        <v>39</v>
      </c>
      <c r="D6" s="25"/>
      <c r="E6" s="25"/>
      <c r="F6" s="25"/>
      <c r="G6" s="25"/>
      <c r="H6" s="25"/>
      <c r="I6" s="25"/>
      <c r="J6" s="24"/>
    </row>
    <row r="7" spans="1:10" ht="30" customHeight="1" x14ac:dyDescent="0.15">
      <c r="A7" s="97"/>
      <c r="B7" s="98"/>
      <c r="C7" s="5" t="s">
        <v>38</v>
      </c>
      <c r="J7" s="30"/>
    </row>
    <row r="8" spans="1:10" ht="37.5" customHeight="1" x14ac:dyDescent="0.15">
      <c r="A8" s="71"/>
      <c r="B8" s="96"/>
      <c r="C8" s="29" t="s">
        <v>37</v>
      </c>
      <c r="D8" s="19"/>
      <c r="E8" s="19"/>
      <c r="F8" s="19"/>
      <c r="G8" s="19"/>
      <c r="H8" s="19"/>
      <c r="I8" s="19"/>
      <c r="J8" s="18"/>
    </row>
    <row r="9" spans="1:10" ht="45" customHeight="1" x14ac:dyDescent="0.15">
      <c r="A9" s="70" t="s">
        <v>36</v>
      </c>
      <c r="B9" s="95" t="s">
        <v>35</v>
      </c>
      <c r="C9" s="25"/>
      <c r="D9" s="72">
        <v>44865</v>
      </c>
      <c r="E9" s="72"/>
      <c r="F9" s="72"/>
      <c r="G9" s="46" t="s">
        <v>62</v>
      </c>
      <c r="H9" s="25"/>
      <c r="I9" s="25"/>
      <c r="J9" s="24"/>
    </row>
    <row r="10" spans="1:10" ht="45" customHeight="1" x14ac:dyDescent="0.15">
      <c r="A10" s="71"/>
      <c r="B10" s="96"/>
      <c r="C10" s="19"/>
      <c r="D10" s="73">
        <v>44866</v>
      </c>
      <c r="E10" s="73"/>
      <c r="F10" s="73"/>
      <c r="G10" s="47" t="s">
        <v>63</v>
      </c>
      <c r="H10" s="19"/>
      <c r="I10" s="48">
        <f>(D10-D9)+1</f>
        <v>2</v>
      </c>
      <c r="J10" s="18" t="s">
        <v>34</v>
      </c>
    </row>
    <row r="11" spans="1:10" ht="41.25" customHeight="1" x14ac:dyDescent="0.15">
      <c r="A11" s="70" t="s">
        <v>33</v>
      </c>
      <c r="B11" s="95" t="s">
        <v>32</v>
      </c>
      <c r="C11" s="28" t="s">
        <v>31</v>
      </c>
      <c r="D11" s="85" t="s">
        <v>72</v>
      </c>
      <c r="E11" s="86"/>
      <c r="F11" s="86"/>
      <c r="G11" s="86"/>
      <c r="H11" s="86"/>
      <c r="I11" s="86"/>
      <c r="J11" s="87"/>
    </row>
    <row r="12" spans="1:10" ht="41.25" customHeight="1" x14ac:dyDescent="0.15">
      <c r="A12" s="71"/>
      <c r="B12" s="96"/>
      <c r="C12" s="27" t="s">
        <v>30</v>
      </c>
      <c r="D12" s="85" t="s">
        <v>71</v>
      </c>
      <c r="E12" s="86"/>
      <c r="F12" s="86"/>
      <c r="G12" s="86"/>
      <c r="H12" s="86"/>
      <c r="I12" s="86"/>
      <c r="J12" s="87"/>
    </row>
    <row r="13" spans="1:10" x14ac:dyDescent="0.15">
      <c r="A13" s="26"/>
      <c r="B13" s="25"/>
      <c r="C13" s="25"/>
      <c r="D13" s="25"/>
      <c r="E13" s="25"/>
      <c r="F13" s="25"/>
      <c r="G13" s="25"/>
      <c r="H13" s="25"/>
      <c r="I13" s="25"/>
      <c r="J13" s="24"/>
    </row>
    <row r="14" spans="1:10" s="5" customFormat="1" ht="14.25" x14ac:dyDescent="0.15">
      <c r="A14" s="22"/>
      <c r="C14" s="5" t="s">
        <v>29</v>
      </c>
      <c r="J14" s="21"/>
    </row>
    <row r="15" spans="1:10" s="5" customFormat="1" ht="14.25" x14ac:dyDescent="0.15">
      <c r="A15" s="22"/>
      <c r="J15" s="21"/>
    </row>
    <row r="16" spans="1:10" s="5" customFormat="1" ht="14.25" x14ac:dyDescent="0.15">
      <c r="A16" s="22"/>
      <c r="C16" s="74" t="s">
        <v>66</v>
      </c>
      <c r="D16" s="74"/>
      <c r="E16" s="50" t="s">
        <v>64</v>
      </c>
      <c r="F16" s="49"/>
      <c r="J16" s="21"/>
    </row>
    <row r="17" spans="1:10" s="5" customFormat="1" ht="14.25" x14ac:dyDescent="0.15">
      <c r="A17" s="22"/>
      <c r="J17" s="21"/>
    </row>
    <row r="18" spans="1:10" s="5" customFormat="1" ht="14.25" x14ac:dyDescent="0.15">
      <c r="A18" s="22"/>
      <c r="B18" s="5" t="s">
        <v>28</v>
      </c>
      <c r="J18" s="21"/>
    </row>
    <row r="19" spans="1:10" s="5" customFormat="1" ht="14.25" x14ac:dyDescent="0.15">
      <c r="A19" s="22"/>
      <c r="J19" s="21"/>
    </row>
    <row r="20" spans="1:10" s="5" customFormat="1" ht="14.25" x14ac:dyDescent="0.15">
      <c r="A20" s="22"/>
      <c r="J20" s="21"/>
    </row>
    <row r="21" spans="1:10" s="5" customFormat="1" ht="14.25" x14ac:dyDescent="0.15">
      <c r="A21" s="22"/>
      <c r="B21" s="84"/>
      <c r="C21" s="84"/>
      <c r="D21" s="84"/>
      <c r="J21" s="21"/>
    </row>
    <row r="22" spans="1:10" s="5" customFormat="1" ht="14.25" x14ac:dyDescent="0.15">
      <c r="A22" s="22"/>
      <c r="B22" s="84"/>
      <c r="C22" s="84"/>
      <c r="D22" s="84"/>
      <c r="J22" s="21"/>
    </row>
    <row r="23" spans="1:10" s="5" customFormat="1" ht="14.25" x14ac:dyDescent="0.15">
      <c r="A23" s="22"/>
      <c r="B23" s="84" t="s">
        <v>73</v>
      </c>
      <c r="C23" s="84"/>
      <c r="D23" s="84"/>
      <c r="E23" s="17" t="s">
        <v>27</v>
      </c>
      <c r="J23" s="21"/>
    </row>
    <row r="24" spans="1:10" s="5" customFormat="1" ht="14.25" x14ac:dyDescent="0.15">
      <c r="A24" s="22"/>
      <c r="J24" s="21"/>
    </row>
    <row r="25" spans="1:10" s="5" customFormat="1" ht="14.25" x14ac:dyDescent="0.15">
      <c r="A25" s="22"/>
      <c r="J25" s="21"/>
    </row>
    <row r="26" spans="1:10" s="5" customFormat="1" ht="14.25" x14ac:dyDescent="0.15">
      <c r="A26" s="22"/>
      <c r="E26" s="23" t="s">
        <v>26</v>
      </c>
      <c r="F26" s="68"/>
      <c r="G26" s="68"/>
      <c r="H26" s="68"/>
      <c r="I26" s="68"/>
      <c r="J26" s="69"/>
    </row>
    <row r="27" spans="1:10" s="5" customFormat="1" ht="14.25" x14ac:dyDescent="0.15">
      <c r="A27" s="22"/>
      <c r="F27" s="68"/>
      <c r="G27" s="68"/>
      <c r="H27" s="68"/>
      <c r="I27" s="68"/>
      <c r="J27" s="69"/>
    </row>
    <row r="28" spans="1:10" s="5" customFormat="1" ht="14.25" x14ac:dyDescent="0.15">
      <c r="A28" s="22"/>
      <c r="E28" s="23" t="s">
        <v>14</v>
      </c>
      <c r="F28" s="67" t="str">
        <f>D3</f>
        <v>高等学校</v>
      </c>
      <c r="G28" s="67"/>
      <c r="H28" s="67"/>
      <c r="I28" s="67"/>
      <c r="J28" s="21"/>
    </row>
    <row r="29" spans="1:10" s="5" customFormat="1" ht="14.25" x14ac:dyDescent="0.15">
      <c r="A29" s="22"/>
      <c r="F29" s="67"/>
      <c r="G29" s="67"/>
      <c r="H29" s="67"/>
      <c r="I29" s="67"/>
      <c r="J29" s="21"/>
    </row>
    <row r="30" spans="1:10" s="5" customFormat="1" ht="14.25" x14ac:dyDescent="0.15">
      <c r="A30" s="22"/>
      <c r="J30" s="21"/>
    </row>
    <row r="31" spans="1:10" s="5" customFormat="1" ht="14.25" x14ac:dyDescent="0.15">
      <c r="A31" s="22"/>
      <c r="E31" s="5" t="s">
        <v>25</v>
      </c>
      <c r="G31" s="94">
        <f>申込書!H10</f>
        <v>0</v>
      </c>
      <c r="H31" s="94"/>
      <c r="I31" s="94"/>
      <c r="J31" s="21"/>
    </row>
    <row r="32" spans="1:10" s="5" customFormat="1" ht="14.25" x14ac:dyDescent="0.15">
      <c r="A32" s="22"/>
      <c r="G32" s="94"/>
      <c r="H32" s="94"/>
      <c r="I32" s="94"/>
      <c r="J32" s="21" t="s">
        <v>24</v>
      </c>
    </row>
    <row r="33" spans="1:10" x14ac:dyDescent="0.15">
      <c r="A33" s="20"/>
      <c r="B33" s="19"/>
      <c r="C33" s="19"/>
      <c r="D33" s="19"/>
      <c r="E33" s="19"/>
      <c r="F33" s="19"/>
      <c r="G33" s="19"/>
      <c r="H33" s="19"/>
      <c r="I33" s="19"/>
      <c r="J33" s="18"/>
    </row>
    <row r="34" spans="1:10" s="5" customFormat="1" ht="22.5" customHeight="1" x14ac:dyDescent="0.15">
      <c r="A34" s="77" t="s">
        <v>23</v>
      </c>
      <c r="B34" s="77"/>
    </row>
    <row r="35" spans="1:10" s="5" customFormat="1" ht="18.75" customHeight="1" x14ac:dyDescent="0.15">
      <c r="B35" s="17">
        <v>1</v>
      </c>
      <c r="C35" s="5" t="s">
        <v>22</v>
      </c>
    </row>
    <row r="36" spans="1:10" s="5" customFormat="1" ht="18.75" customHeight="1" x14ac:dyDescent="0.15">
      <c r="B36" s="17">
        <v>2</v>
      </c>
      <c r="C36" s="5" t="s">
        <v>21</v>
      </c>
    </row>
    <row r="37" spans="1:10" s="5" customFormat="1" ht="18.75" customHeight="1" x14ac:dyDescent="0.15">
      <c r="B37" s="17">
        <v>3</v>
      </c>
      <c r="C37" s="5" t="s">
        <v>20</v>
      </c>
    </row>
  </sheetData>
  <mergeCells count="23">
    <mergeCell ref="B6:B8"/>
    <mergeCell ref="D5:I5"/>
    <mergeCell ref="A34:B34"/>
    <mergeCell ref="A1:J2"/>
    <mergeCell ref="B21:D21"/>
    <mergeCell ref="B22:D22"/>
    <mergeCell ref="B23:D23"/>
    <mergeCell ref="D11:J11"/>
    <mergeCell ref="D3:J3"/>
    <mergeCell ref="D4:J4"/>
    <mergeCell ref="D12:J12"/>
    <mergeCell ref="G31:I32"/>
    <mergeCell ref="A11:A12"/>
    <mergeCell ref="B9:B10"/>
    <mergeCell ref="B11:B12"/>
    <mergeCell ref="A3:B5"/>
    <mergeCell ref="A6:A8"/>
    <mergeCell ref="F28:I29"/>
    <mergeCell ref="F26:J27"/>
    <mergeCell ref="A9:A10"/>
    <mergeCell ref="D9:F9"/>
    <mergeCell ref="D10:F10"/>
    <mergeCell ref="C16:D16"/>
  </mergeCells>
  <phoneticPr fontId="1"/>
  <pageMargins left="0.78740157480314965" right="0.78740157480314965"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28"/>
  <sheetViews>
    <sheetView workbookViewId="0">
      <selection activeCell="Q2" sqref="Q2:R3"/>
    </sheetView>
  </sheetViews>
  <sheetFormatPr defaultColWidth="9" defaultRowHeight="13.5" x14ac:dyDescent="0.15"/>
  <cols>
    <col min="1" max="2" width="8.5" style="1" customWidth="1"/>
    <col min="3" max="4" width="7.75" style="1" customWidth="1"/>
    <col min="5" max="5" width="7.25" style="1" bestFit="1" customWidth="1"/>
    <col min="6" max="6" width="5.625" style="1" customWidth="1"/>
    <col min="7" max="7" width="9.75" style="1" customWidth="1"/>
    <col min="8" max="8" width="5.625" style="1" customWidth="1"/>
    <col min="9" max="10" width="5" style="1" customWidth="1"/>
    <col min="11" max="12" width="10" style="1" customWidth="1"/>
    <col min="13" max="14" width="7.5" style="1" customWidth="1"/>
    <col min="15" max="15" width="9" style="1"/>
    <col min="16" max="18" width="10.625" style="1" customWidth="1"/>
    <col min="19" max="16384" width="9" style="1"/>
  </cols>
  <sheetData>
    <row r="1" spans="1:18" ht="13.5" customHeight="1" thickBot="1" x14ac:dyDescent="0.25">
      <c r="A1" s="139" t="s">
        <v>14</v>
      </c>
      <c r="B1" s="139"/>
      <c r="C1" s="141" t="str">
        <f>利用証明書!D3</f>
        <v>高等学校</v>
      </c>
      <c r="D1" s="141"/>
      <c r="E1" s="141"/>
      <c r="F1" s="141"/>
      <c r="G1" s="141"/>
      <c r="H1" s="11"/>
      <c r="I1" s="10"/>
      <c r="J1" s="108" t="s">
        <v>61</v>
      </c>
      <c r="K1" s="108"/>
      <c r="L1" s="108"/>
      <c r="M1" s="108"/>
      <c r="N1" s="108"/>
      <c r="O1" s="108"/>
      <c r="P1" s="10"/>
      <c r="Q1" s="10"/>
      <c r="R1" s="10"/>
    </row>
    <row r="2" spans="1:18" ht="13.5" customHeight="1" x14ac:dyDescent="0.2">
      <c r="A2" s="140"/>
      <c r="B2" s="140"/>
      <c r="C2" s="142"/>
      <c r="D2" s="142"/>
      <c r="E2" s="142"/>
      <c r="F2" s="142"/>
      <c r="G2" s="142"/>
      <c r="H2" s="11"/>
      <c r="I2" s="10"/>
      <c r="J2" s="108"/>
      <c r="K2" s="108"/>
      <c r="L2" s="108"/>
      <c r="M2" s="108"/>
      <c r="N2" s="108"/>
      <c r="O2" s="108"/>
      <c r="P2" s="102" t="s">
        <v>60</v>
      </c>
      <c r="Q2" s="104">
        <f>利用証明書!D9</f>
        <v>44865</v>
      </c>
      <c r="R2" s="105"/>
    </row>
    <row r="3" spans="1:18" ht="14.25" thickBot="1" x14ac:dyDescent="0.2">
      <c r="D3" s="2"/>
      <c r="E3" s="2"/>
      <c r="F3" s="2"/>
      <c r="G3" s="2"/>
      <c r="H3" s="2"/>
      <c r="I3" s="2"/>
      <c r="J3" s="2"/>
      <c r="K3" s="2"/>
      <c r="L3" s="2"/>
      <c r="M3" s="2"/>
      <c r="N3" s="2"/>
      <c r="O3" s="2"/>
      <c r="P3" s="103"/>
      <c r="Q3" s="106"/>
      <c r="R3" s="107"/>
    </row>
    <row r="4" spans="1:18" ht="22.5" customHeight="1" x14ac:dyDescent="0.15">
      <c r="A4" s="127" t="s">
        <v>3</v>
      </c>
      <c r="B4" s="128"/>
      <c r="C4" s="131" t="s">
        <v>0</v>
      </c>
      <c r="D4" s="132"/>
      <c r="E4" s="133"/>
      <c r="F4" s="123" t="s">
        <v>9</v>
      </c>
      <c r="G4" s="13" t="s">
        <v>15</v>
      </c>
      <c r="H4" s="123" t="s">
        <v>17</v>
      </c>
      <c r="I4" s="100" t="s">
        <v>2</v>
      </c>
      <c r="J4" s="100"/>
      <c r="K4" s="100"/>
      <c r="L4" s="101"/>
      <c r="M4" s="131" t="s">
        <v>1</v>
      </c>
      <c r="N4" s="133"/>
      <c r="O4" s="145" t="s">
        <v>6</v>
      </c>
      <c r="P4" s="128"/>
      <c r="Q4" s="128"/>
      <c r="R4" s="146"/>
    </row>
    <row r="5" spans="1:18" ht="22.5" customHeight="1" thickBot="1" x14ac:dyDescent="0.2">
      <c r="A5" s="129"/>
      <c r="B5" s="130"/>
      <c r="C5" s="134"/>
      <c r="D5" s="135"/>
      <c r="E5" s="136"/>
      <c r="F5" s="124"/>
      <c r="G5" s="6" t="s">
        <v>16</v>
      </c>
      <c r="H5" s="124"/>
      <c r="I5" s="135" t="s">
        <v>4</v>
      </c>
      <c r="J5" s="135"/>
      <c r="K5" s="143" t="s">
        <v>5</v>
      </c>
      <c r="L5" s="144"/>
      <c r="M5" s="134"/>
      <c r="N5" s="136"/>
      <c r="O5" s="147"/>
      <c r="P5" s="130"/>
      <c r="Q5" s="130"/>
      <c r="R5" s="148"/>
    </row>
    <row r="6" spans="1:18" ht="27" customHeight="1" x14ac:dyDescent="0.15">
      <c r="A6" s="125">
        <f>申込書!O15</f>
        <v>0</v>
      </c>
      <c r="B6" s="126"/>
      <c r="C6" s="115"/>
      <c r="D6" s="116"/>
      <c r="E6" s="14" t="str">
        <f>IF(OR(C6=0,C6=""),"（   歳）",INT(YEARFRAC($Q$2,C6)))</f>
        <v>（   歳）</v>
      </c>
      <c r="F6" s="12" t="str">
        <f>IF(A6=0,"",IF(COUNTIF(申込書!$B$15:$B$24,A6)+COUNTIF(申込書!$H$15:$H$24,A6)=1,"①","②"))</f>
        <v/>
      </c>
      <c r="G6" s="12"/>
      <c r="H6" s="54">
        <f>申込書!Q15</f>
        <v>0</v>
      </c>
      <c r="I6" s="114"/>
      <c r="J6" s="114"/>
      <c r="K6" s="112"/>
      <c r="L6" s="112"/>
      <c r="M6" s="114"/>
      <c r="N6" s="114"/>
      <c r="O6" s="112"/>
      <c r="P6" s="112"/>
      <c r="Q6" s="112"/>
      <c r="R6" s="113"/>
    </row>
    <row r="7" spans="1:18" ht="27" customHeight="1" x14ac:dyDescent="0.15">
      <c r="A7" s="119">
        <f>申込書!O16</f>
        <v>0</v>
      </c>
      <c r="B7" s="120"/>
      <c r="C7" s="115"/>
      <c r="D7" s="116"/>
      <c r="E7" s="14" t="str">
        <f t="shared" ref="E7:E17" si="0">IF(OR(C7=0,C7=""),"（   歳）",INT(YEARFRAC($Q$2,C7)))</f>
        <v>（   歳）</v>
      </c>
      <c r="F7" s="12" t="str">
        <f>IF(A7=0,"",IF(COUNTIF(申込書!$B$15:$B$24,A7)+COUNTIF(申込書!$H$15:$H$24,A7)=1,"①","②"))</f>
        <v/>
      </c>
      <c r="G7" s="3"/>
      <c r="H7" s="55">
        <f>申込書!Q16</f>
        <v>0</v>
      </c>
      <c r="I7" s="99"/>
      <c r="J7" s="99"/>
      <c r="K7" s="99"/>
      <c r="L7" s="99"/>
      <c r="M7" s="99"/>
      <c r="N7" s="99"/>
      <c r="O7" s="99"/>
      <c r="P7" s="99"/>
      <c r="Q7" s="99"/>
      <c r="R7" s="109"/>
    </row>
    <row r="8" spans="1:18" ht="27" customHeight="1" x14ac:dyDescent="0.15">
      <c r="A8" s="119">
        <f>申込書!O17</f>
        <v>0</v>
      </c>
      <c r="B8" s="120"/>
      <c r="C8" s="115"/>
      <c r="D8" s="116"/>
      <c r="E8" s="14" t="str">
        <f t="shared" si="0"/>
        <v>（   歳）</v>
      </c>
      <c r="F8" s="12" t="str">
        <f>IF(A8=0,"",IF(COUNTIF(申込書!$B$15:$B$24,A8)+COUNTIF(申込書!$H$15:$H$24,A8)=1,"①","②"))</f>
        <v/>
      </c>
      <c r="G8" s="3"/>
      <c r="H8" s="55">
        <f>申込書!Q17</f>
        <v>0</v>
      </c>
      <c r="I8" s="99"/>
      <c r="J8" s="99"/>
      <c r="K8" s="99"/>
      <c r="L8" s="99"/>
      <c r="M8" s="99"/>
      <c r="N8" s="99"/>
      <c r="O8" s="99"/>
      <c r="P8" s="99"/>
      <c r="Q8" s="99"/>
      <c r="R8" s="109"/>
    </row>
    <row r="9" spans="1:18" ht="27" customHeight="1" x14ac:dyDescent="0.15">
      <c r="A9" s="119">
        <f>申込書!O18</f>
        <v>0</v>
      </c>
      <c r="B9" s="120"/>
      <c r="C9" s="115"/>
      <c r="D9" s="116"/>
      <c r="E9" s="14" t="str">
        <f t="shared" si="0"/>
        <v>（   歳）</v>
      </c>
      <c r="F9" s="12" t="str">
        <f>IF(A9=0,"",IF(COUNTIF(申込書!$B$15:$B$24,A9)+COUNTIF(申込書!$H$15:$H$24,A9)=1,"①","②"))</f>
        <v/>
      </c>
      <c r="G9" s="3"/>
      <c r="H9" s="55">
        <f>申込書!Q18</f>
        <v>0</v>
      </c>
      <c r="I9" s="99"/>
      <c r="J9" s="99"/>
      <c r="K9" s="99"/>
      <c r="L9" s="99"/>
      <c r="M9" s="99"/>
      <c r="N9" s="99"/>
      <c r="O9" s="99"/>
      <c r="P9" s="99"/>
      <c r="Q9" s="99"/>
      <c r="R9" s="109"/>
    </row>
    <row r="10" spans="1:18" ht="27" customHeight="1" x14ac:dyDescent="0.15">
      <c r="A10" s="119">
        <f>申込書!O19</f>
        <v>0</v>
      </c>
      <c r="B10" s="120"/>
      <c r="C10" s="115"/>
      <c r="D10" s="116"/>
      <c r="E10" s="14" t="str">
        <f t="shared" si="0"/>
        <v>（   歳）</v>
      </c>
      <c r="F10" s="12" t="str">
        <f>IF(A10=0,"",IF(COUNTIF(申込書!$B$15:$B$24,A10)+COUNTIF(申込書!$H$15:$H$24,A10)=1,"①","②"))</f>
        <v/>
      </c>
      <c r="G10" s="3"/>
      <c r="H10" s="55">
        <f>申込書!Q19</f>
        <v>0</v>
      </c>
      <c r="I10" s="99"/>
      <c r="J10" s="99"/>
      <c r="K10" s="99"/>
      <c r="L10" s="99"/>
      <c r="M10" s="99"/>
      <c r="N10" s="99"/>
      <c r="O10" s="99"/>
      <c r="P10" s="99"/>
      <c r="Q10" s="99"/>
      <c r="R10" s="109"/>
    </row>
    <row r="11" spans="1:18" ht="27" customHeight="1" x14ac:dyDescent="0.15">
      <c r="A11" s="119">
        <f>申込書!O20</f>
        <v>0</v>
      </c>
      <c r="B11" s="120"/>
      <c r="C11" s="115"/>
      <c r="D11" s="116"/>
      <c r="E11" s="14" t="str">
        <f t="shared" si="0"/>
        <v>（   歳）</v>
      </c>
      <c r="F11" s="12" t="str">
        <f>IF(A11=0,"",IF(COUNTIF(申込書!$B$15:$B$24,A11)+COUNTIF(申込書!$H$15:$H$24,A11)=1,"①","②"))</f>
        <v/>
      </c>
      <c r="G11" s="3"/>
      <c r="H11" s="55">
        <f>申込書!Q20</f>
        <v>0</v>
      </c>
      <c r="I11" s="99"/>
      <c r="J11" s="99"/>
      <c r="K11" s="99"/>
      <c r="L11" s="99"/>
      <c r="M11" s="99"/>
      <c r="N11" s="99"/>
      <c r="O11" s="99"/>
      <c r="P11" s="99"/>
      <c r="Q11" s="99"/>
      <c r="R11" s="109"/>
    </row>
    <row r="12" spans="1:18" ht="27" customHeight="1" x14ac:dyDescent="0.15">
      <c r="A12" s="119">
        <f>申込書!O21</f>
        <v>0</v>
      </c>
      <c r="B12" s="120"/>
      <c r="C12" s="115"/>
      <c r="D12" s="116"/>
      <c r="E12" s="14" t="str">
        <f t="shared" si="0"/>
        <v>（   歳）</v>
      </c>
      <c r="F12" s="12" t="str">
        <f>IF(A12=0,"",IF(COUNTIF(申込書!$B$15:$B$24,A12)+COUNTIF(申込書!$H$15:$H$24,A12)=1,"①","②"))</f>
        <v/>
      </c>
      <c r="G12" s="3"/>
      <c r="H12" s="55">
        <f>申込書!Q21</f>
        <v>0</v>
      </c>
      <c r="I12" s="99"/>
      <c r="J12" s="99"/>
      <c r="K12" s="99"/>
      <c r="L12" s="99"/>
      <c r="M12" s="99"/>
      <c r="N12" s="99"/>
      <c r="O12" s="99"/>
      <c r="P12" s="99"/>
      <c r="Q12" s="99"/>
      <c r="R12" s="109"/>
    </row>
    <row r="13" spans="1:18" ht="27" customHeight="1" x14ac:dyDescent="0.15">
      <c r="A13" s="119">
        <f>申込書!O22</f>
        <v>0</v>
      </c>
      <c r="B13" s="120"/>
      <c r="C13" s="115"/>
      <c r="D13" s="116"/>
      <c r="E13" s="14" t="str">
        <f t="shared" si="0"/>
        <v>（   歳）</v>
      </c>
      <c r="F13" s="12" t="str">
        <f>IF(A13=0,"",IF(COUNTIF(申込書!$B$15:$B$24,A13)+COUNTIF(申込書!$H$15:$H$24,A13)=1,"①","②"))</f>
        <v/>
      </c>
      <c r="G13" s="3"/>
      <c r="H13" s="55">
        <f>申込書!Q22</f>
        <v>0</v>
      </c>
      <c r="I13" s="99"/>
      <c r="J13" s="99"/>
      <c r="K13" s="99"/>
      <c r="L13" s="99"/>
      <c r="M13" s="99"/>
      <c r="N13" s="99"/>
      <c r="O13" s="99"/>
      <c r="P13" s="99"/>
      <c r="Q13" s="99"/>
      <c r="R13" s="109"/>
    </row>
    <row r="14" spans="1:18" ht="27" customHeight="1" x14ac:dyDescent="0.15">
      <c r="A14" s="119">
        <f>申込書!O23</f>
        <v>0</v>
      </c>
      <c r="B14" s="120"/>
      <c r="C14" s="115"/>
      <c r="D14" s="116"/>
      <c r="E14" s="14" t="str">
        <f t="shared" si="0"/>
        <v>（   歳）</v>
      </c>
      <c r="F14" s="12" t="str">
        <f>IF(A14=0,"",IF(COUNTIF(申込書!$B$15:$B$24,A14)+COUNTIF(申込書!$H$15:$H$24,A14)=1,"①","②"))</f>
        <v/>
      </c>
      <c r="G14" s="3"/>
      <c r="H14" s="55">
        <f>申込書!Q23</f>
        <v>0</v>
      </c>
      <c r="I14" s="99"/>
      <c r="J14" s="99"/>
      <c r="K14" s="99"/>
      <c r="L14" s="99"/>
      <c r="M14" s="99"/>
      <c r="N14" s="99"/>
      <c r="O14" s="99"/>
      <c r="P14" s="99"/>
      <c r="Q14" s="99"/>
      <c r="R14" s="109"/>
    </row>
    <row r="15" spans="1:18" ht="27" customHeight="1" x14ac:dyDescent="0.15">
      <c r="A15" s="119">
        <f>申込書!O24</f>
        <v>0</v>
      </c>
      <c r="B15" s="120"/>
      <c r="C15" s="115"/>
      <c r="D15" s="116"/>
      <c r="E15" s="14" t="str">
        <f t="shared" si="0"/>
        <v>（   歳）</v>
      </c>
      <c r="F15" s="12" t="str">
        <f>IF(A15=0,"",IF(COUNTIF(申込書!$B$15:$B$24,A15)+COUNTIF(申込書!$H$15:$H$24,A15)=1,"①","②"))</f>
        <v/>
      </c>
      <c r="G15" s="3"/>
      <c r="H15" s="55">
        <f>申込書!Q24</f>
        <v>0</v>
      </c>
      <c r="I15" s="99"/>
      <c r="J15" s="99"/>
      <c r="K15" s="99"/>
      <c r="L15" s="99"/>
      <c r="M15" s="99"/>
      <c r="N15" s="99"/>
      <c r="O15" s="99"/>
      <c r="P15" s="99"/>
      <c r="Q15" s="99"/>
      <c r="R15" s="109"/>
    </row>
    <row r="16" spans="1:18" ht="27" customHeight="1" x14ac:dyDescent="0.15">
      <c r="A16" s="119"/>
      <c r="B16" s="120"/>
      <c r="C16" s="115"/>
      <c r="D16" s="116"/>
      <c r="E16" s="14" t="str">
        <f t="shared" si="0"/>
        <v>（   歳）</v>
      </c>
      <c r="F16" s="12" t="str">
        <f>IF(A16=0,"",IF(COUNTIF(申込書!$B$15:$B$24,A16)+COUNTIF(申込書!$H$15:$H$24,A16)=1,"①","②"))</f>
        <v/>
      </c>
      <c r="G16" s="3"/>
      <c r="H16" s="55"/>
      <c r="I16" s="99"/>
      <c r="J16" s="99"/>
      <c r="K16" s="99"/>
      <c r="L16" s="99"/>
      <c r="M16" s="99"/>
      <c r="N16" s="99"/>
      <c r="O16" s="99"/>
      <c r="P16" s="99"/>
      <c r="Q16" s="99"/>
      <c r="R16" s="109"/>
    </row>
    <row r="17" spans="1:18" ht="27" customHeight="1" thickBot="1" x14ac:dyDescent="0.2">
      <c r="A17" s="121"/>
      <c r="B17" s="122"/>
      <c r="C17" s="117"/>
      <c r="D17" s="118"/>
      <c r="E17" s="15" t="str">
        <f t="shared" si="0"/>
        <v>（   歳）</v>
      </c>
      <c r="F17" s="16" t="str">
        <f>IF(A17=0,"",IF(COUNTIF(申込書!$B$15:$B$24,A17)+COUNTIF(申込書!$H$15:$H$24,A17)=1,"①","②"))</f>
        <v/>
      </c>
      <c r="G17" s="7"/>
      <c r="H17" s="56"/>
      <c r="I17" s="110"/>
      <c r="J17" s="110"/>
      <c r="K17" s="110"/>
      <c r="L17" s="110"/>
      <c r="M17" s="110"/>
      <c r="N17" s="110"/>
      <c r="O17" s="110"/>
      <c r="P17" s="110"/>
      <c r="Q17" s="110"/>
      <c r="R17" s="111"/>
    </row>
    <row r="18" spans="1:18" ht="13.5" customHeight="1" x14ac:dyDescent="0.15"/>
    <row r="19" spans="1:18" ht="18.75" customHeight="1" x14ac:dyDescent="0.15">
      <c r="A19" s="4" t="s">
        <v>7</v>
      </c>
      <c r="B19" s="5" t="s">
        <v>8</v>
      </c>
    </row>
    <row r="20" spans="1:18" ht="18.75" customHeight="1" x14ac:dyDescent="0.15">
      <c r="A20" s="4">
        <v>2</v>
      </c>
      <c r="B20" s="5" t="s">
        <v>10</v>
      </c>
    </row>
    <row r="21" spans="1:18" ht="18.75" customHeight="1" x14ac:dyDescent="0.15">
      <c r="A21" s="5"/>
      <c r="B21" s="5" t="s">
        <v>11</v>
      </c>
    </row>
    <row r="22" spans="1:18" ht="18.75" customHeight="1" x14ac:dyDescent="0.15">
      <c r="A22" s="5">
        <v>3</v>
      </c>
      <c r="B22" s="5" t="s">
        <v>19</v>
      </c>
    </row>
    <row r="23" spans="1:18" ht="18.75" customHeight="1" x14ac:dyDescent="0.15">
      <c r="B23" s="5" t="s">
        <v>18</v>
      </c>
    </row>
    <row r="25" spans="1:18" ht="18.75" customHeight="1" thickBot="1" x14ac:dyDescent="0.2">
      <c r="F25" s="9" t="s">
        <v>12</v>
      </c>
      <c r="G25" s="9"/>
      <c r="H25" s="9"/>
      <c r="N25" s="8" t="s">
        <v>13</v>
      </c>
      <c r="O25" s="8"/>
      <c r="P25" s="8"/>
      <c r="Q25" s="8"/>
      <c r="R25" s="8"/>
    </row>
    <row r="26" spans="1:18" ht="14.25" thickTop="1" x14ac:dyDescent="0.15"/>
    <row r="27" spans="1:18" x14ac:dyDescent="0.15">
      <c r="P27" s="137"/>
      <c r="Q27" s="138"/>
      <c r="R27" s="138"/>
    </row>
    <row r="28" spans="1:18" x14ac:dyDescent="0.15">
      <c r="P28" s="137"/>
      <c r="Q28" s="138"/>
      <c r="R28" s="138"/>
    </row>
  </sheetData>
  <mergeCells count="88">
    <mergeCell ref="P27:P28"/>
    <mergeCell ref="Q27:R28"/>
    <mergeCell ref="A1:B2"/>
    <mergeCell ref="C1:G2"/>
    <mergeCell ref="I8:J8"/>
    <mergeCell ref="I9:J9"/>
    <mergeCell ref="K5:L5"/>
    <mergeCell ref="M4:N5"/>
    <mergeCell ref="I7:J7"/>
    <mergeCell ref="O4:R5"/>
    <mergeCell ref="H4:H5"/>
    <mergeCell ref="A8:B8"/>
    <mergeCell ref="I6:J6"/>
    <mergeCell ref="K6:L6"/>
    <mergeCell ref="I5:J5"/>
    <mergeCell ref="A9:B9"/>
    <mergeCell ref="C7:D7"/>
    <mergeCell ref="C8:D8"/>
    <mergeCell ref="C9:D9"/>
    <mergeCell ref="F4:F5"/>
    <mergeCell ref="A7:B7"/>
    <mergeCell ref="A6:B6"/>
    <mergeCell ref="C6:D6"/>
    <mergeCell ref="A4:B5"/>
    <mergeCell ref="C4:E5"/>
    <mergeCell ref="A14:B14"/>
    <mergeCell ref="A15:B15"/>
    <mergeCell ref="A16:B16"/>
    <mergeCell ref="A17:B17"/>
    <mergeCell ref="A10:B10"/>
    <mergeCell ref="A11:B11"/>
    <mergeCell ref="A12:B12"/>
    <mergeCell ref="A13:B13"/>
    <mergeCell ref="C14:D14"/>
    <mergeCell ref="C15:D15"/>
    <mergeCell ref="C16:D16"/>
    <mergeCell ref="C17:D17"/>
    <mergeCell ref="C10:D10"/>
    <mergeCell ref="C11:D11"/>
    <mergeCell ref="C12:D12"/>
    <mergeCell ref="C13:D13"/>
    <mergeCell ref="K17:L17"/>
    <mergeCell ref="K14:L14"/>
    <mergeCell ref="I14:J14"/>
    <mergeCell ref="I15:J15"/>
    <mergeCell ref="I16:J16"/>
    <mergeCell ref="I17:J17"/>
    <mergeCell ref="O14:R14"/>
    <mergeCell ref="O17:R17"/>
    <mergeCell ref="M17:N17"/>
    <mergeCell ref="M16:N16"/>
    <mergeCell ref="O6:R6"/>
    <mergeCell ref="O7:R7"/>
    <mergeCell ref="M14:N14"/>
    <mergeCell ref="M15:N15"/>
    <mergeCell ref="O15:R15"/>
    <mergeCell ref="M6:N6"/>
    <mergeCell ref="M7:N7"/>
    <mergeCell ref="O9:R9"/>
    <mergeCell ref="O10:R10"/>
    <mergeCell ref="O11:R11"/>
    <mergeCell ref="O12:R12"/>
    <mergeCell ref="O13:R13"/>
    <mergeCell ref="Q2:R3"/>
    <mergeCell ref="J1:O2"/>
    <mergeCell ref="I10:J10"/>
    <mergeCell ref="I11:J11"/>
    <mergeCell ref="O16:R16"/>
    <mergeCell ref="K16:L16"/>
    <mergeCell ref="M8:N8"/>
    <mergeCell ref="K12:L12"/>
    <mergeCell ref="K13:L13"/>
    <mergeCell ref="M10:N10"/>
    <mergeCell ref="M11:N11"/>
    <mergeCell ref="M12:N12"/>
    <mergeCell ref="M13:N13"/>
    <mergeCell ref="K15:L15"/>
    <mergeCell ref="K8:L8"/>
    <mergeCell ref="K9:L9"/>
    <mergeCell ref="I12:J12"/>
    <mergeCell ref="I13:J13"/>
    <mergeCell ref="I4:L4"/>
    <mergeCell ref="K7:L7"/>
    <mergeCell ref="P2:P3"/>
    <mergeCell ref="K10:L10"/>
    <mergeCell ref="K11:L11"/>
    <mergeCell ref="O8:R8"/>
    <mergeCell ref="M9:N9"/>
  </mergeCells>
  <phoneticPr fontId="1"/>
  <dataValidations disablePrompts="1" count="1">
    <dataValidation type="list" allowBlank="1" showInputMessage="1" showErrorMessage="1" sqref="I6:J17" xr:uid="{00000000-0002-0000-0200-000000000000}">
      <formula1>"生徒手帳,保険証"</formula1>
    </dataValidation>
  </dataValidations>
  <pageMargins left="0.19685039370078741" right="0.19685039370078741" top="0.59055118110236227" bottom="0.59055118110236227" header="0.51181102362204722" footer="0.51181102362204722"/>
  <pageSetup paperSize="9"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28"/>
  <sheetViews>
    <sheetView workbookViewId="0">
      <selection activeCell="C1" sqref="C1:G2"/>
    </sheetView>
  </sheetViews>
  <sheetFormatPr defaultColWidth="9" defaultRowHeight="13.5" x14ac:dyDescent="0.15"/>
  <cols>
    <col min="1" max="2" width="8.5" style="1" customWidth="1"/>
    <col min="3" max="4" width="7.75" style="1" customWidth="1"/>
    <col min="5" max="5" width="7.25" style="1" bestFit="1" customWidth="1"/>
    <col min="6" max="6" width="5.625" style="1" customWidth="1"/>
    <col min="7" max="7" width="9.75" style="1" customWidth="1"/>
    <col min="8" max="8" width="5.625" style="1" customWidth="1"/>
    <col min="9" max="10" width="5" style="1" customWidth="1"/>
    <col min="11" max="12" width="10" style="1" customWidth="1"/>
    <col min="13" max="14" width="7.5" style="1" customWidth="1"/>
    <col min="15" max="15" width="9" style="1"/>
    <col min="16" max="18" width="10.625" style="1" customWidth="1"/>
    <col min="19" max="16384" width="9" style="1"/>
  </cols>
  <sheetData>
    <row r="1" spans="1:18" ht="13.5" customHeight="1" thickBot="1" x14ac:dyDescent="0.25">
      <c r="A1" s="139" t="s">
        <v>14</v>
      </c>
      <c r="B1" s="139"/>
      <c r="C1" s="141" t="str">
        <f>利用証明書!D3</f>
        <v>高等学校</v>
      </c>
      <c r="D1" s="141"/>
      <c r="E1" s="141"/>
      <c r="F1" s="141"/>
      <c r="G1" s="141"/>
      <c r="H1" s="11"/>
      <c r="I1" s="10"/>
      <c r="J1" s="108" t="s">
        <v>61</v>
      </c>
      <c r="K1" s="108"/>
      <c r="L1" s="108"/>
      <c r="M1" s="108"/>
      <c r="N1" s="108"/>
      <c r="O1" s="108"/>
      <c r="P1" s="10"/>
      <c r="Q1" s="10"/>
      <c r="R1" s="10"/>
    </row>
    <row r="2" spans="1:18" ht="13.5" customHeight="1" x14ac:dyDescent="0.2">
      <c r="A2" s="140"/>
      <c r="B2" s="140"/>
      <c r="C2" s="142"/>
      <c r="D2" s="142"/>
      <c r="E2" s="142"/>
      <c r="F2" s="142"/>
      <c r="G2" s="142"/>
      <c r="H2" s="11"/>
      <c r="I2" s="10"/>
      <c r="J2" s="108"/>
      <c r="K2" s="108"/>
      <c r="L2" s="108"/>
      <c r="M2" s="108"/>
      <c r="N2" s="108"/>
      <c r="O2" s="108"/>
      <c r="P2" s="102" t="s">
        <v>60</v>
      </c>
      <c r="Q2" s="104">
        <f>利用証明書!D9+1</f>
        <v>44866</v>
      </c>
      <c r="R2" s="105"/>
    </row>
    <row r="3" spans="1:18" ht="14.25" thickBot="1" x14ac:dyDescent="0.2">
      <c r="D3" s="2"/>
      <c r="E3" s="2"/>
      <c r="F3" s="2"/>
      <c r="G3" s="2"/>
      <c r="H3" s="2"/>
      <c r="I3" s="2"/>
      <c r="J3" s="2"/>
      <c r="K3" s="2"/>
      <c r="L3" s="2"/>
      <c r="M3" s="2"/>
      <c r="N3" s="2"/>
      <c r="O3" s="2"/>
      <c r="P3" s="103"/>
      <c r="Q3" s="106"/>
      <c r="R3" s="107"/>
    </row>
    <row r="4" spans="1:18" ht="22.5" customHeight="1" x14ac:dyDescent="0.15">
      <c r="A4" s="127" t="s">
        <v>3</v>
      </c>
      <c r="B4" s="128"/>
      <c r="C4" s="131" t="s">
        <v>0</v>
      </c>
      <c r="D4" s="132"/>
      <c r="E4" s="133"/>
      <c r="F4" s="123" t="s">
        <v>9</v>
      </c>
      <c r="G4" s="13" t="s">
        <v>15</v>
      </c>
      <c r="H4" s="123" t="s">
        <v>17</v>
      </c>
      <c r="I4" s="100" t="s">
        <v>2</v>
      </c>
      <c r="J4" s="100"/>
      <c r="K4" s="100"/>
      <c r="L4" s="101"/>
      <c r="M4" s="131" t="s">
        <v>1</v>
      </c>
      <c r="N4" s="133"/>
      <c r="O4" s="145" t="s">
        <v>6</v>
      </c>
      <c r="P4" s="128"/>
      <c r="Q4" s="128"/>
      <c r="R4" s="146"/>
    </row>
    <row r="5" spans="1:18" ht="22.5" customHeight="1" thickBot="1" x14ac:dyDescent="0.2">
      <c r="A5" s="129"/>
      <c r="B5" s="130"/>
      <c r="C5" s="134"/>
      <c r="D5" s="135"/>
      <c r="E5" s="136"/>
      <c r="F5" s="124"/>
      <c r="G5" s="6" t="s">
        <v>16</v>
      </c>
      <c r="H5" s="124"/>
      <c r="I5" s="135" t="s">
        <v>4</v>
      </c>
      <c r="J5" s="135"/>
      <c r="K5" s="143" t="s">
        <v>5</v>
      </c>
      <c r="L5" s="144"/>
      <c r="M5" s="134"/>
      <c r="N5" s="136"/>
      <c r="O5" s="147"/>
      <c r="P5" s="130"/>
      <c r="Q5" s="130"/>
      <c r="R5" s="148"/>
    </row>
    <row r="6" spans="1:18" ht="27" customHeight="1" x14ac:dyDescent="0.15">
      <c r="A6" s="125">
        <f>申込書!O15</f>
        <v>0</v>
      </c>
      <c r="B6" s="126"/>
      <c r="C6" s="115"/>
      <c r="D6" s="116"/>
      <c r="E6" s="14" t="str">
        <f>IF(OR(C6=0,C6=""),"（   歳）",INT(YEARFRAC($Q$2,C6)))</f>
        <v>（   歳）</v>
      </c>
      <c r="F6" s="12" t="str">
        <f>IF(A6=0,"",IF(COUNTIF(申込書!$B$15:$B$24,A6)+COUNTIF(申込書!$H$15:$H$24,A6)=1,"①","②"))</f>
        <v/>
      </c>
      <c r="G6" s="12"/>
      <c r="H6" s="54">
        <f>申込書!Q15</f>
        <v>0</v>
      </c>
      <c r="I6" s="114"/>
      <c r="J6" s="114"/>
      <c r="K6" s="112"/>
      <c r="L6" s="112"/>
      <c r="M6" s="114"/>
      <c r="N6" s="114"/>
      <c r="O6" s="112"/>
      <c r="P6" s="112"/>
      <c r="Q6" s="112"/>
      <c r="R6" s="113"/>
    </row>
    <row r="7" spans="1:18" ht="27" customHeight="1" x14ac:dyDescent="0.15">
      <c r="A7" s="119">
        <f>申込書!O16</f>
        <v>0</v>
      </c>
      <c r="B7" s="120"/>
      <c r="C7" s="115"/>
      <c r="D7" s="116"/>
      <c r="E7" s="14" t="str">
        <f t="shared" ref="E7:E17" si="0">IF(OR(C7=0,C7=""),"（   歳）",INT(YEARFRAC($Q$2,C7)))</f>
        <v>（   歳）</v>
      </c>
      <c r="F7" s="12" t="str">
        <f>IF(A7=0,"",IF(COUNTIF(申込書!$B$15:$B$24,A7)+COUNTIF(申込書!$H$15:$H$24,A7)=1,"①","②"))</f>
        <v/>
      </c>
      <c r="G7" s="3"/>
      <c r="H7" s="55">
        <f>申込書!Q16</f>
        <v>0</v>
      </c>
      <c r="I7" s="99"/>
      <c r="J7" s="99"/>
      <c r="K7" s="99"/>
      <c r="L7" s="99"/>
      <c r="M7" s="99"/>
      <c r="N7" s="99"/>
      <c r="O7" s="99"/>
      <c r="P7" s="99"/>
      <c r="Q7" s="99"/>
      <c r="R7" s="109"/>
    </row>
    <row r="8" spans="1:18" ht="27" customHeight="1" x14ac:dyDescent="0.15">
      <c r="A8" s="119">
        <f>申込書!O17</f>
        <v>0</v>
      </c>
      <c r="B8" s="120"/>
      <c r="C8" s="115"/>
      <c r="D8" s="116"/>
      <c r="E8" s="14" t="str">
        <f t="shared" si="0"/>
        <v>（   歳）</v>
      </c>
      <c r="F8" s="12" t="str">
        <f>IF(A8=0,"",IF(COUNTIF(申込書!$B$15:$B$24,A8)+COUNTIF(申込書!$H$15:$H$24,A8)=1,"①","②"))</f>
        <v/>
      </c>
      <c r="G8" s="3"/>
      <c r="H8" s="55">
        <f>申込書!Q17</f>
        <v>0</v>
      </c>
      <c r="I8" s="99"/>
      <c r="J8" s="99"/>
      <c r="K8" s="99"/>
      <c r="L8" s="99"/>
      <c r="M8" s="99"/>
      <c r="N8" s="99"/>
      <c r="O8" s="99"/>
      <c r="P8" s="99"/>
      <c r="Q8" s="99"/>
      <c r="R8" s="109"/>
    </row>
    <row r="9" spans="1:18" ht="27" customHeight="1" x14ac:dyDescent="0.15">
      <c r="A9" s="119">
        <f>申込書!O18</f>
        <v>0</v>
      </c>
      <c r="B9" s="120"/>
      <c r="C9" s="115"/>
      <c r="D9" s="116"/>
      <c r="E9" s="14" t="str">
        <f t="shared" si="0"/>
        <v>（   歳）</v>
      </c>
      <c r="F9" s="12" t="str">
        <f>IF(A9=0,"",IF(COUNTIF(申込書!$B$15:$B$24,A9)+COUNTIF(申込書!$H$15:$H$24,A9)=1,"①","②"))</f>
        <v/>
      </c>
      <c r="G9" s="3"/>
      <c r="H9" s="55">
        <f>申込書!Q18</f>
        <v>0</v>
      </c>
      <c r="I9" s="99"/>
      <c r="J9" s="99"/>
      <c r="K9" s="99"/>
      <c r="L9" s="99"/>
      <c r="M9" s="99"/>
      <c r="N9" s="99"/>
      <c r="O9" s="99"/>
      <c r="P9" s="99"/>
      <c r="Q9" s="99"/>
      <c r="R9" s="109"/>
    </row>
    <row r="10" spans="1:18" ht="27" customHeight="1" x14ac:dyDescent="0.15">
      <c r="A10" s="119">
        <f>申込書!O19</f>
        <v>0</v>
      </c>
      <c r="B10" s="120"/>
      <c r="C10" s="115"/>
      <c r="D10" s="116"/>
      <c r="E10" s="14" t="str">
        <f t="shared" si="0"/>
        <v>（   歳）</v>
      </c>
      <c r="F10" s="12" t="str">
        <f>IF(A10=0,"",IF(COUNTIF(申込書!$B$15:$B$24,A10)+COUNTIF(申込書!$H$15:$H$24,A10)=1,"①","②"))</f>
        <v/>
      </c>
      <c r="G10" s="3"/>
      <c r="H10" s="55">
        <f>申込書!Q19</f>
        <v>0</v>
      </c>
      <c r="I10" s="99"/>
      <c r="J10" s="99"/>
      <c r="K10" s="99"/>
      <c r="L10" s="99"/>
      <c r="M10" s="99"/>
      <c r="N10" s="99"/>
      <c r="O10" s="99"/>
      <c r="P10" s="99"/>
      <c r="Q10" s="99"/>
      <c r="R10" s="109"/>
    </row>
    <row r="11" spans="1:18" ht="27" customHeight="1" x14ac:dyDescent="0.15">
      <c r="A11" s="119">
        <f>申込書!O20</f>
        <v>0</v>
      </c>
      <c r="B11" s="120"/>
      <c r="C11" s="115"/>
      <c r="D11" s="116"/>
      <c r="E11" s="14" t="str">
        <f t="shared" si="0"/>
        <v>（   歳）</v>
      </c>
      <c r="F11" s="12" t="str">
        <f>IF(A11=0,"",IF(COUNTIF(申込書!$B$15:$B$24,A11)+COUNTIF(申込書!$H$15:$H$24,A11)=1,"①","②"))</f>
        <v/>
      </c>
      <c r="G11" s="3"/>
      <c r="H11" s="55">
        <f>申込書!Q20</f>
        <v>0</v>
      </c>
      <c r="I11" s="99"/>
      <c r="J11" s="99"/>
      <c r="K11" s="99"/>
      <c r="L11" s="99"/>
      <c r="M11" s="99"/>
      <c r="N11" s="99"/>
      <c r="O11" s="99"/>
      <c r="P11" s="99"/>
      <c r="Q11" s="99"/>
      <c r="R11" s="109"/>
    </row>
    <row r="12" spans="1:18" ht="27" customHeight="1" x14ac:dyDescent="0.15">
      <c r="A12" s="119">
        <f>申込書!O21</f>
        <v>0</v>
      </c>
      <c r="B12" s="120"/>
      <c r="C12" s="115"/>
      <c r="D12" s="116"/>
      <c r="E12" s="14" t="str">
        <f t="shared" si="0"/>
        <v>（   歳）</v>
      </c>
      <c r="F12" s="12" t="str">
        <f>IF(A12=0,"",IF(COUNTIF(申込書!$B$15:$B$24,A12)+COUNTIF(申込書!$H$15:$H$24,A12)=1,"①","②"))</f>
        <v/>
      </c>
      <c r="G12" s="3"/>
      <c r="H12" s="55">
        <f>申込書!Q21</f>
        <v>0</v>
      </c>
      <c r="I12" s="99"/>
      <c r="J12" s="99"/>
      <c r="K12" s="99"/>
      <c r="L12" s="99"/>
      <c r="M12" s="99"/>
      <c r="N12" s="99"/>
      <c r="O12" s="99"/>
      <c r="P12" s="99"/>
      <c r="Q12" s="99"/>
      <c r="R12" s="109"/>
    </row>
    <row r="13" spans="1:18" ht="27" customHeight="1" x14ac:dyDescent="0.15">
      <c r="A13" s="119">
        <f>申込書!O22</f>
        <v>0</v>
      </c>
      <c r="B13" s="120"/>
      <c r="C13" s="115"/>
      <c r="D13" s="116"/>
      <c r="E13" s="14" t="str">
        <f t="shared" si="0"/>
        <v>（   歳）</v>
      </c>
      <c r="F13" s="12" t="str">
        <f>IF(A13=0,"",IF(COUNTIF(申込書!$B$15:$B$24,A13)+COUNTIF(申込書!$H$15:$H$24,A13)=1,"①","②"))</f>
        <v/>
      </c>
      <c r="G13" s="3"/>
      <c r="H13" s="55">
        <f>申込書!Q22</f>
        <v>0</v>
      </c>
      <c r="I13" s="99"/>
      <c r="J13" s="99"/>
      <c r="K13" s="99"/>
      <c r="L13" s="99"/>
      <c r="M13" s="99"/>
      <c r="N13" s="99"/>
      <c r="O13" s="99"/>
      <c r="P13" s="99"/>
      <c r="Q13" s="99"/>
      <c r="R13" s="109"/>
    </row>
    <row r="14" spans="1:18" ht="27" customHeight="1" x14ac:dyDescent="0.15">
      <c r="A14" s="119">
        <f>申込書!O23</f>
        <v>0</v>
      </c>
      <c r="B14" s="120"/>
      <c r="C14" s="115"/>
      <c r="D14" s="116"/>
      <c r="E14" s="14" t="str">
        <f t="shared" si="0"/>
        <v>（   歳）</v>
      </c>
      <c r="F14" s="12" t="str">
        <f>IF(A14=0,"",IF(COUNTIF(申込書!$B$15:$B$24,A14)+COUNTIF(申込書!$H$15:$H$24,A14)=1,"①","②"))</f>
        <v/>
      </c>
      <c r="G14" s="3"/>
      <c r="H14" s="55">
        <f>申込書!Q23</f>
        <v>0</v>
      </c>
      <c r="I14" s="99"/>
      <c r="J14" s="99"/>
      <c r="K14" s="99"/>
      <c r="L14" s="99"/>
      <c r="M14" s="99"/>
      <c r="N14" s="99"/>
      <c r="O14" s="99"/>
      <c r="P14" s="99"/>
      <c r="Q14" s="99"/>
      <c r="R14" s="109"/>
    </row>
    <row r="15" spans="1:18" ht="27" customHeight="1" x14ac:dyDescent="0.15">
      <c r="A15" s="119">
        <f>申込書!O24</f>
        <v>0</v>
      </c>
      <c r="B15" s="120"/>
      <c r="C15" s="115"/>
      <c r="D15" s="116"/>
      <c r="E15" s="14" t="str">
        <f t="shared" si="0"/>
        <v>（   歳）</v>
      </c>
      <c r="F15" s="12" t="str">
        <f>IF(A15=0,"",IF(COUNTIF(申込書!$B$15:$B$24,A15)+COUNTIF(申込書!$H$15:$H$24,A15)=1,"①","②"))</f>
        <v/>
      </c>
      <c r="G15" s="3"/>
      <c r="H15" s="55">
        <f>申込書!Q24</f>
        <v>0</v>
      </c>
      <c r="I15" s="99"/>
      <c r="J15" s="99"/>
      <c r="K15" s="99"/>
      <c r="L15" s="99"/>
      <c r="M15" s="99"/>
      <c r="N15" s="99"/>
      <c r="O15" s="99"/>
      <c r="P15" s="99"/>
      <c r="Q15" s="99"/>
      <c r="R15" s="109"/>
    </row>
    <row r="16" spans="1:18" ht="27" customHeight="1" x14ac:dyDescent="0.15">
      <c r="A16" s="119"/>
      <c r="B16" s="120"/>
      <c r="C16" s="115"/>
      <c r="D16" s="116"/>
      <c r="E16" s="14" t="str">
        <f t="shared" si="0"/>
        <v>（   歳）</v>
      </c>
      <c r="F16" s="12" t="str">
        <f>IF(A16=0,"",IF(COUNTIF(申込書!$B$15:$B$24,A16)+COUNTIF(申込書!$H$15:$H$24,A16)=1,"①","②"))</f>
        <v/>
      </c>
      <c r="G16" s="3"/>
      <c r="H16" s="55"/>
      <c r="I16" s="99"/>
      <c r="J16" s="99"/>
      <c r="K16" s="99"/>
      <c r="L16" s="99"/>
      <c r="M16" s="99"/>
      <c r="N16" s="99"/>
      <c r="O16" s="99"/>
      <c r="P16" s="99"/>
      <c r="Q16" s="99"/>
      <c r="R16" s="109"/>
    </row>
    <row r="17" spans="1:18" ht="27" customHeight="1" thickBot="1" x14ac:dyDescent="0.2">
      <c r="A17" s="121"/>
      <c r="B17" s="122"/>
      <c r="C17" s="117"/>
      <c r="D17" s="118"/>
      <c r="E17" s="15" t="str">
        <f t="shared" si="0"/>
        <v>（   歳）</v>
      </c>
      <c r="F17" s="16" t="str">
        <f>IF(A17=0,"",IF(COUNTIF(申込書!$B$15:$B$24,A17)+COUNTIF(申込書!$H$15:$H$24,A17)=1,"①","②"))</f>
        <v/>
      </c>
      <c r="G17" s="7"/>
      <c r="H17" s="56"/>
      <c r="I17" s="110"/>
      <c r="J17" s="110"/>
      <c r="K17" s="110"/>
      <c r="L17" s="110"/>
      <c r="M17" s="110"/>
      <c r="N17" s="110"/>
      <c r="O17" s="110"/>
      <c r="P17" s="110"/>
      <c r="Q17" s="110"/>
      <c r="R17" s="111"/>
    </row>
    <row r="18" spans="1:18" ht="13.5" customHeight="1" x14ac:dyDescent="0.15"/>
    <row r="19" spans="1:18" ht="18.75" customHeight="1" x14ac:dyDescent="0.15">
      <c r="A19" s="4" t="s">
        <v>7</v>
      </c>
      <c r="B19" s="5" t="s">
        <v>8</v>
      </c>
    </row>
    <row r="20" spans="1:18" ht="18.75" customHeight="1" x14ac:dyDescent="0.15">
      <c r="A20" s="4">
        <v>2</v>
      </c>
      <c r="B20" s="5" t="s">
        <v>10</v>
      </c>
    </row>
    <row r="21" spans="1:18" ht="18.75" customHeight="1" x14ac:dyDescent="0.15">
      <c r="A21" s="5"/>
      <c r="B21" s="5" t="s">
        <v>11</v>
      </c>
    </row>
    <row r="22" spans="1:18" ht="18.75" customHeight="1" x14ac:dyDescent="0.15">
      <c r="A22" s="5">
        <v>3</v>
      </c>
      <c r="B22" s="5" t="s">
        <v>19</v>
      </c>
    </row>
    <row r="23" spans="1:18" ht="18.75" customHeight="1" x14ac:dyDescent="0.15">
      <c r="B23" s="5" t="s">
        <v>18</v>
      </c>
    </row>
    <row r="25" spans="1:18" ht="18.75" customHeight="1" thickBot="1" x14ac:dyDescent="0.2">
      <c r="F25" s="9" t="s">
        <v>12</v>
      </c>
      <c r="G25" s="9"/>
      <c r="H25" s="9"/>
      <c r="N25" s="8" t="s">
        <v>13</v>
      </c>
      <c r="O25" s="8"/>
      <c r="P25" s="8"/>
      <c r="Q25" s="8"/>
      <c r="R25" s="8"/>
    </row>
    <row r="26" spans="1:18" ht="14.25" thickTop="1" x14ac:dyDescent="0.15"/>
    <row r="27" spans="1:18" x14ac:dyDescent="0.15">
      <c r="P27" s="137"/>
      <c r="Q27" s="138"/>
      <c r="R27" s="138"/>
    </row>
    <row r="28" spans="1:18" x14ac:dyDescent="0.15">
      <c r="P28" s="137"/>
      <c r="Q28" s="138"/>
      <c r="R28" s="138"/>
    </row>
  </sheetData>
  <mergeCells count="88">
    <mergeCell ref="A1:B2"/>
    <mergeCell ref="C1:G2"/>
    <mergeCell ref="J1:O2"/>
    <mergeCell ref="P2:P3"/>
    <mergeCell ref="Q2:R3"/>
    <mergeCell ref="M4:N5"/>
    <mergeCell ref="O4:R5"/>
    <mergeCell ref="I5:J5"/>
    <mergeCell ref="K5:L5"/>
    <mergeCell ref="A6:B6"/>
    <mergeCell ref="C6:D6"/>
    <mergeCell ref="I6:J6"/>
    <mergeCell ref="K6:L6"/>
    <mergeCell ref="M6:N6"/>
    <mergeCell ref="O6:R6"/>
    <mergeCell ref="A4:B5"/>
    <mergeCell ref="C4:E5"/>
    <mergeCell ref="F4:F5"/>
    <mergeCell ref="H4:H5"/>
    <mergeCell ref="I4:L4"/>
    <mergeCell ref="O8:R8"/>
    <mergeCell ref="A7:B7"/>
    <mergeCell ref="C7:D7"/>
    <mergeCell ref="I7:J7"/>
    <mergeCell ref="K7:L7"/>
    <mergeCell ref="M7:N7"/>
    <mergeCell ref="O7:R7"/>
    <mergeCell ref="A8:B8"/>
    <mergeCell ref="C8:D8"/>
    <mergeCell ref="I8:J8"/>
    <mergeCell ref="K8:L8"/>
    <mergeCell ref="M8:N8"/>
    <mergeCell ref="O10:R10"/>
    <mergeCell ref="A9:B9"/>
    <mergeCell ref="C9:D9"/>
    <mergeCell ref="I9:J9"/>
    <mergeCell ref="K9:L9"/>
    <mergeCell ref="M9:N9"/>
    <mergeCell ref="O9:R9"/>
    <mergeCell ref="A10:B10"/>
    <mergeCell ref="C10:D10"/>
    <mergeCell ref="I10:J10"/>
    <mergeCell ref="K10:L10"/>
    <mergeCell ref="M10:N10"/>
    <mergeCell ref="O12:R12"/>
    <mergeCell ref="A11:B11"/>
    <mergeCell ref="C11:D11"/>
    <mergeCell ref="I11:J11"/>
    <mergeCell ref="K11:L11"/>
    <mergeCell ref="M11:N11"/>
    <mergeCell ref="O11:R11"/>
    <mergeCell ref="A12:B12"/>
    <mergeCell ref="C12:D12"/>
    <mergeCell ref="I12:J12"/>
    <mergeCell ref="K12:L12"/>
    <mergeCell ref="M12:N12"/>
    <mergeCell ref="O14:R14"/>
    <mergeCell ref="A13:B13"/>
    <mergeCell ref="C13:D13"/>
    <mergeCell ref="I13:J13"/>
    <mergeCell ref="K13:L13"/>
    <mergeCell ref="M13:N13"/>
    <mergeCell ref="O13:R13"/>
    <mergeCell ref="A14:B14"/>
    <mergeCell ref="C14:D14"/>
    <mergeCell ref="I14:J14"/>
    <mergeCell ref="K14:L14"/>
    <mergeCell ref="M14:N14"/>
    <mergeCell ref="O16:R16"/>
    <mergeCell ref="A15:B15"/>
    <mergeCell ref="C15:D15"/>
    <mergeCell ref="I15:J15"/>
    <mergeCell ref="K15:L15"/>
    <mergeCell ref="M15:N15"/>
    <mergeCell ref="O15:R15"/>
    <mergeCell ref="A16:B16"/>
    <mergeCell ref="C16:D16"/>
    <mergeCell ref="I16:J16"/>
    <mergeCell ref="K16:L16"/>
    <mergeCell ref="M16:N16"/>
    <mergeCell ref="P27:P28"/>
    <mergeCell ref="Q27:R28"/>
    <mergeCell ref="A17:B17"/>
    <mergeCell ref="C17:D17"/>
    <mergeCell ref="I17:J17"/>
    <mergeCell ref="K17:L17"/>
    <mergeCell ref="M17:N17"/>
    <mergeCell ref="O17:R17"/>
  </mergeCells>
  <phoneticPr fontId="1"/>
  <dataValidations count="1">
    <dataValidation type="list" allowBlank="1" showInputMessage="1" showErrorMessage="1" sqref="I6:J17" xr:uid="{00000000-0002-0000-0300-000000000000}">
      <formula1>"生徒手帳,保険証"</formula1>
    </dataValidation>
  </dataValidations>
  <pageMargins left="0.19685039370078741" right="0.19685039370078741" top="0.59055118110236227" bottom="0.59055118110236227" header="0.51181102362204722" footer="0.51181102362204722"/>
  <pageSetup paperSize="9" orientation="landscape" r:id="rId1"/>
  <headerFooter alignWithMargins="0"/>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申込書</vt:lpstr>
      <vt:lpstr>利用証明書</vt:lpstr>
      <vt:lpstr>申請書（指定ラウンド）</vt:lpstr>
      <vt:lpstr>申請書（大会）</vt:lpstr>
      <vt:lpstr>申込書!Print_Area</vt:lpstr>
      <vt:lpstr>'申請書（指定ラウンド）'!Print_Area</vt:lpstr>
      <vt:lpstr>'申請書（大会）'!Print_Area</vt:lpstr>
    </vt:vector>
  </TitlesOfParts>
  <Company>白山ヴィレッジ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白山ヴィレッジ</dc:creator>
  <cp:lastModifiedBy>mie_kougoren</cp:lastModifiedBy>
  <cp:lastPrinted>2016-04-11T09:06:23Z</cp:lastPrinted>
  <dcterms:created xsi:type="dcterms:W3CDTF">2012-04-04T08:05:33Z</dcterms:created>
  <dcterms:modified xsi:type="dcterms:W3CDTF">2022-09-08T05:35:10Z</dcterms:modified>
</cp:coreProperties>
</file>